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nz-sports-sv\10 共通\共通\◆◆出勤簿◆◆\R5\スポーツ推進係\"/>
    </mc:Choice>
  </mc:AlternateContent>
  <xr:revisionPtr revIDLastSave="0" documentId="13_ncr:1_{6924624F-C65D-43B5-B7DF-F96BB91E8B2D}" xr6:coauthVersionLast="47" xr6:coauthVersionMax="47" xr10:uidLastSave="{00000000-0000-0000-0000-000000000000}"/>
  <bookViews>
    <workbookView xWindow="-120" yWindow="-120" windowWidth="20730" windowHeight="11160" tabRatio="666" firstSheet="1" activeTab="12" xr2:uid="{00000000-000D-0000-FFFF-FFFF00000000}"/>
  </bookViews>
  <sheets>
    <sheet name="設定項目" sheetId="13" r:id="rId1"/>
    <sheet name="名簿" sheetId="15" r:id="rId2"/>
    <sheet name="原本" sheetId="12" r:id="rId3"/>
    <sheet name="4月" sheetId="16" r:id="rId4"/>
    <sheet name="5月" sheetId="19" r:id="rId5"/>
    <sheet name="6月" sheetId="24" r:id="rId6"/>
    <sheet name="7月" sheetId="20" r:id="rId7"/>
    <sheet name="8月" sheetId="21" r:id="rId8"/>
    <sheet name="9月" sheetId="22" r:id="rId9"/>
    <sheet name="10月" sheetId="23" r:id="rId10"/>
    <sheet name="11月" sheetId="18" r:id="rId11"/>
    <sheet name="12月" sheetId="26" r:id="rId12"/>
    <sheet name="1月" sheetId="25" r:id="rId13"/>
    <sheet name="2月" sheetId="27" r:id="rId14"/>
    <sheet name="3月" sheetId="28" r:id="rId15"/>
  </sheets>
  <definedNames>
    <definedName name="_xlnm.Print_Area" localSheetId="9">'10月'!$C$1:$AJ$53</definedName>
    <definedName name="_xlnm.Print_Area" localSheetId="10">'11月'!$C$1:$AJ$53</definedName>
    <definedName name="_xlnm.Print_Area" localSheetId="11">'12月'!$C$1:$AJ$53</definedName>
    <definedName name="_xlnm.Print_Area" localSheetId="12">'1月'!$C$1:$AJ$53</definedName>
    <definedName name="_xlnm.Print_Area" localSheetId="13">'2月'!$C$1:$AJ$53</definedName>
    <definedName name="_xlnm.Print_Area" localSheetId="14">'3月'!$C$1:$AJ$53</definedName>
    <definedName name="_xlnm.Print_Area" localSheetId="3">'4月'!$C$1:$AJ$44</definedName>
    <definedName name="_xlnm.Print_Area" localSheetId="4">'5月'!$C$1:$AJ$44</definedName>
    <definedName name="_xlnm.Print_Area" localSheetId="5">'6月'!$C$1:$AJ$44</definedName>
    <definedName name="_xlnm.Print_Area" localSheetId="6">'7月'!$C$1:$AJ$44</definedName>
    <definedName name="_xlnm.Print_Area" localSheetId="7">'8月'!$C$1:$AJ$44</definedName>
    <definedName name="_xlnm.Print_Area" localSheetId="8">'9月'!$C$1:$AJ$53</definedName>
    <definedName name="_xlnm.Print_Area" localSheetId="2">原本!$C$1:$AJ$44</definedName>
  </definedNames>
  <calcPr calcId="191029"/>
</workbook>
</file>

<file path=xl/calcChain.xml><?xml version="1.0" encoding="utf-8"?>
<calcChain xmlns="http://schemas.openxmlformats.org/spreadsheetml/2006/main">
  <c r="AL52" i="28" l="1"/>
  <c r="AI51" i="28"/>
  <c r="AH51" i="28"/>
  <c r="AG51" i="28"/>
  <c r="AF51" i="28"/>
  <c r="AE51" i="28"/>
  <c r="AD51" i="28"/>
  <c r="AC51" i="28"/>
  <c r="AB51" i="28"/>
  <c r="AA51" i="28"/>
  <c r="Z51" i="28"/>
  <c r="Y51" i="28"/>
  <c r="X51" i="28"/>
  <c r="W51" i="28"/>
  <c r="V51" i="28"/>
  <c r="AI50" i="28"/>
  <c r="AH50" i="28"/>
  <c r="AG50" i="28"/>
  <c r="AF50" i="28"/>
  <c r="AE50" i="28"/>
  <c r="AD50" i="28"/>
  <c r="AC50" i="28"/>
  <c r="AB50" i="28"/>
  <c r="AA50" i="28"/>
  <c r="Z50" i="28"/>
  <c r="Y50" i="28"/>
  <c r="X50" i="28"/>
  <c r="W50" i="28"/>
  <c r="V50" i="28"/>
  <c r="AL45" i="28"/>
  <c r="C45" i="28"/>
  <c r="AL52" i="27"/>
  <c r="AI51" i="27"/>
  <c r="AH51" i="27"/>
  <c r="AG51" i="27"/>
  <c r="AF51" i="27"/>
  <c r="AE51" i="27"/>
  <c r="AD51" i="27"/>
  <c r="AC51" i="27"/>
  <c r="AB51" i="27"/>
  <c r="AA51" i="27"/>
  <c r="Z51" i="27"/>
  <c r="Y51" i="27"/>
  <c r="X51" i="27"/>
  <c r="W51" i="27"/>
  <c r="V51" i="27"/>
  <c r="AI50" i="27"/>
  <c r="AH50" i="27"/>
  <c r="AG50" i="27"/>
  <c r="AF50" i="27"/>
  <c r="AE50" i="27"/>
  <c r="AD50" i="27"/>
  <c r="AC50" i="27"/>
  <c r="AB50" i="27"/>
  <c r="AA50" i="27"/>
  <c r="Z50" i="27"/>
  <c r="Y50" i="27"/>
  <c r="X50" i="27"/>
  <c r="W50" i="27"/>
  <c r="V50" i="27"/>
  <c r="AL45" i="27"/>
  <c r="C45" i="27"/>
  <c r="AL52" i="25"/>
  <c r="AI51" i="25"/>
  <c r="AH51" i="25"/>
  <c r="AG51" i="25"/>
  <c r="AF51" i="25"/>
  <c r="AE51" i="25"/>
  <c r="AD51" i="25"/>
  <c r="AC51" i="25"/>
  <c r="AB51" i="25"/>
  <c r="AA51" i="25"/>
  <c r="Z51" i="25"/>
  <c r="Y51" i="25"/>
  <c r="X51" i="25"/>
  <c r="W51" i="25"/>
  <c r="V51" i="25"/>
  <c r="AI50" i="25"/>
  <c r="AH50" i="25"/>
  <c r="AG50" i="25"/>
  <c r="AF50" i="25"/>
  <c r="AE50" i="25"/>
  <c r="AD50" i="25"/>
  <c r="AC50" i="25"/>
  <c r="AB50" i="25"/>
  <c r="AA50" i="25"/>
  <c r="Z50" i="25"/>
  <c r="Y50" i="25"/>
  <c r="X50" i="25"/>
  <c r="W50" i="25"/>
  <c r="V50" i="25"/>
  <c r="AL45" i="25"/>
  <c r="C45" i="25"/>
  <c r="AL52" i="26"/>
  <c r="AI51" i="26"/>
  <c r="AH51" i="26"/>
  <c r="AG51" i="26"/>
  <c r="AB51" i="26"/>
  <c r="AA51" i="26"/>
  <c r="AI50" i="26"/>
  <c r="AH50" i="26"/>
  <c r="AG50" i="26"/>
  <c r="AF50" i="26"/>
  <c r="AF51" i="26" s="1"/>
  <c r="AE50" i="26"/>
  <c r="AE51" i="26" s="1"/>
  <c r="AD50" i="26"/>
  <c r="AD51" i="26" s="1"/>
  <c r="AC50" i="26"/>
  <c r="AC51" i="26" s="1"/>
  <c r="AB50" i="26"/>
  <c r="AA50" i="26"/>
  <c r="Z50" i="26"/>
  <c r="Z51" i="26" s="1"/>
  <c r="Y50" i="26"/>
  <c r="Y51" i="26" s="1"/>
  <c r="X50" i="26"/>
  <c r="X51" i="26" s="1"/>
  <c r="W50" i="26"/>
  <c r="W51" i="26" s="1"/>
  <c r="V50" i="26"/>
  <c r="V51" i="26" s="1"/>
  <c r="AL45" i="26"/>
  <c r="C45" i="26"/>
  <c r="AL52" i="18"/>
  <c r="AI51" i="18"/>
  <c r="AD51" i="18"/>
  <c r="AC51" i="18"/>
  <c r="AA51" i="18"/>
  <c r="W51" i="18"/>
  <c r="V51" i="18"/>
  <c r="AI50" i="18"/>
  <c r="AH50" i="18"/>
  <c r="AH51" i="18" s="1"/>
  <c r="AG50" i="18"/>
  <c r="AG51" i="18" s="1"/>
  <c r="AF50" i="18"/>
  <c r="AF51" i="18" s="1"/>
  <c r="AE50" i="18"/>
  <c r="AE51" i="18" s="1"/>
  <c r="AD50" i="18"/>
  <c r="AC50" i="18"/>
  <c r="AB50" i="18"/>
  <c r="AB51" i="18" s="1"/>
  <c r="AA50" i="18"/>
  <c r="Z50" i="18"/>
  <c r="Z51" i="18" s="1"/>
  <c r="Y50" i="18"/>
  <c r="Y51" i="18" s="1"/>
  <c r="X50" i="18"/>
  <c r="X51" i="18" s="1"/>
  <c r="W50" i="18"/>
  <c r="V50" i="18"/>
  <c r="AL45" i="18"/>
  <c r="C45" i="18"/>
  <c r="AL52" i="23"/>
  <c r="AH51" i="23"/>
  <c r="AG51" i="23"/>
  <c r="AF51" i="23"/>
  <c r="Z51" i="23"/>
  <c r="Y51" i="23"/>
  <c r="AI50" i="23"/>
  <c r="AI51" i="23" s="1"/>
  <c r="AH50" i="23"/>
  <c r="AG50" i="23"/>
  <c r="AF50" i="23"/>
  <c r="AE50" i="23"/>
  <c r="AE51" i="23" s="1"/>
  <c r="AD50" i="23"/>
  <c r="AD51" i="23" s="1"/>
  <c r="AC50" i="23"/>
  <c r="AC51" i="23" s="1"/>
  <c r="AB50" i="23"/>
  <c r="AB51" i="23" s="1"/>
  <c r="AA50" i="23"/>
  <c r="AA51" i="23" s="1"/>
  <c r="Z50" i="23"/>
  <c r="Y50" i="23"/>
  <c r="X50" i="23"/>
  <c r="X51" i="23" s="1"/>
  <c r="W50" i="23"/>
  <c r="W51" i="23" s="1"/>
  <c r="V50" i="23"/>
  <c r="V51" i="23" s="1"/>
  <c r="AL45" i="23"/>
  <c r="C45" i="23"/>
  <c r="AL52" i="22"/>
  <c r="AI51" i="22"/>
  <c r="AH51" i="22"/>
  <c r="AG51" i="22"/>
  <c r="AB51" i="22"/>
  <c r="AA51" i="22"/>
  <c r="V51" i="22"/>
  <c r="AI50" i="22"/>
  <c r="AH50" i="22"/>
  <c r="AG50" i="22"/>
  <c r="AF50" i="22"/>
  <c r="AF51" i="22" s="1"/>
  <c r="AE50" i="22"/>
  <c r="AE51" i="22" s="1"/>
  <c r="AD50" i="22"/>
  <c r="AD51" i="22" s="1"/>
  <c r="AC50" i="22"/>
  <c r="AC51" i="22" s="1"/>
  <c r="AB50" i="22"/>
  <c r="AA50" i="22"/>
  <c r="Z50" i="22"/>
  <c r="Z51" i="22" s="1"/>
  <c r="Y50" i="22"/>
  <c r="Y51" i="22" s="1"/>
  <c r="X50" i="22"/>
  <c r="X51" i="22" s="1"/>
  <c r="W50" i="22"/>
  <c r="W51" i="22" s="1"/>
  <c r="V50" i="22"/>
  <c r="AL45" i="22"/>
  <c r="C45" i="22"/>
  <c r="C36" i="12"/>
  <c r="AL43" i="28"/>
  <c r="AI42" i="28"/>
  <c r="AH42" i="28"/>
  <c r="AG42" i="28"/>
  <c r="AF42" i="28"/>
  <c r="AE42" i="28"/>
  <c r="AD42" i="28"/>
  <c r="AC42" i="28"/>
  <c r="AB42" i="28"/>
  <c r="AA42" i="28"/>
  <c r="Z42" i="28"/>
  <c r="Y42" i="28"/>
  <c r="X42" i="28"/>
  <c r="W42" i="28"/>
  <c r="V42" i="28"/>
  <c r="AI41" i="28"/>
  <c r="AH41" i="28"/>
  <c r="AG41" i="28"/>
  <c r="AF41" i="28"/>
  <c r="AE41" i="28"/>
  <c r="AD41" i="28"/>
  <c r="AC41" i="28"/>
  <c r="AB41" i="28"/>
  <c r="AA41" i="28"/>
  <c r="Z41" i="28"/>
  <c r="Y41" i="28"/>
  <c r="X41" i="28"/>
  <c r="W41" i="28"/>
  <c r="V41" i="28"/>
  <c r="AL36" i="28"/>
  <c r="C36" i="28"/>
  <c r="AL34" i="28"/>
  <c r="AI33" i="28"/>
  <c r="AH33" i="28"/>
  <c r="AG33" i="28"/>
  <c r="AF33" i="28"/>
  <c r="AE33" i="28"/>
  <c r="AD33" i="28"/>
  <c r="AC33" i="28"/>
  <c r="AB33" i="28"/>
  <c r="AA33" i="28"/>
  <c r="Z33" i="28"/>
  <c r="Y33" i="28"/>
  <c r="X33" i="28"/>
  <c r="W33" i="28"/>
  <c r="V33" i="28"/>
  <c r="AI32" i="28"/>
  <c r="AH32" i="28"/>
  <c r="AG32" i="28"/>
  <c r="AF32" i="28"/>
  <c r="AE32" i="28"/>
  <c r="AD32" i="28"/>
  <c r="AC32" i="28"/>
  <c r="AB32" i="28"/>
  <c r="AA32" i="28"/>
  <c r="Z32" i="28"/>
  <c r="Y32" i="28"/>
  <c r="X32" i="28"/>
  <c r="W32" i="28"/>
  <c r="V32" i="28"/>
  <c r="AL27" i="28"/>
  <c r="C27" i="28"/>
  <c r="AL25" i="28"/>
  <c r="AI24" i="28"/>
  <c r="AH24" i="28"/>
  <c r="AG24" i="28"/>
  <c r="AF24" i="28"/>
  <c r="AE24" i="28"/>
  <c r="AD24" i="28"/>
  <c r="AC24" i="28"/>
  <c r="AB24" i="28"/>
  <c r="AA24" i="28"/>
  <c r="Z24" i="28"/>
  <c r="Y24" i="28"/>
  <c r="X24" i="28"/>
  <c r="W24" i="28"/>
  <c r="V24" i="28"/>
  <c r="AI23" i="28"/>
  <c r="AH23" i="28"/>
  <c r="AG23" i="28"/>
  <c r="AF23" i="28"/>
  <c r="AE23" i="28"/>
  <c r="AD23" i="28"/>
  <c r="AC23" i="28"/>
  <c r="AB23" i="28"/>
  <c r="AA23" i="28"/>
  <c r="Z23" i="28"/>
  <c r="Y23" i="28"/>
  <c r="X23" i="28"/>
  <c r="W23" i="28"/>
  <c r="V23" i="28"/>
  <c r="AL18" i="28"/>
  <c r="C18" i="28"/>
  <c r="AL16" i="28"/>
  <c r="AL15" i="28"/>
  <c r="AL9" i="28"/>
  <c r="C9" i="28"/>
  <c r="E7" i="28"/>
  <c r="F7" i="28" s="1"/>
  <c r="E5" i="28"/>
  <c r="AL43" i="27"/>
  <c r="AI42" i="27"/>
  <c r="AH42" i="27"/>
  <c r="AG42" i="27"/>
  <c r="AF42" i="27"/>
  <c r="AE42" i="27"/>
  <c r="AD42" i="27"/>
  <c r="AC42" i="27"/>
  <c r="AB42" i="27"/>
  <c r="AA42" i="27"/>
  <c r="Z42" i="27"/>
  <c r="Y42" i="27"/>
  <c r="X42" i="27"/>
  <c r="W42" i="27"/>
  <c r="V42" i="27"/>
  <c r="AI41" i="27"/>
  <c r="AH41" i="27"/>
  <c r="AG41" i="27"/>
  <c r="AF41" i="27"/>
  <c r="AE41" i="27"/>
  <c r="AD41" i="27"/>
  <c r="AC41" i="27"/>
  <c r="AB41" i="27"/>
  <c r="AA41" i="27"/>
  <c r="Z41" i="27"/>
  <c r="Y41" i="27"/>
  <c r="X41" i="27"/>
  <c r="W41" i="27"/>
  <c r="V41" i="27"/>
  <c r="AL36" i="27"/>
  <c r="C36" i="27"/>
  <c r="AL34" i="27"/>
  <c r="AI33" i="27"/>
  <c r="AH33" i="27"/>
  <c r="AG33" i="27"/>
  <c r="AF33" i="27"/>
  <c r="AE33" i="27"/>
  <c r="AD33" i="27"/>
  <c r="AC33" i="27"/>
  <c r="AB33" i="27"/>
  <c r="AA33" i="27"/>
  <c r="Z33" i="27"/>
  <c r="Y33" i="27"/>
  <c r="X33" i="27"/>
  <c r="W33" i="27"/>
  <c r="V33" i="27"/>
  <c r="AI32" i="27"/>
  <c r="AH32" i="27"/>
  <c r="AG32" i="27"/>
  <c r="AF32" i="27"/>
  <c r="AE32" i="27"/>
  <c r="AD32" i="27"/>
  <c r="AC32" i="27"/>
  <c r="AB32" i="27"/>
  <c r="AA32" i="27"/>
  <c r="Z32" i="27"/>
  <c r="Y32" i="27"/>
  <c r="X32" i="27"/>
  <c r="W32" i="27"/>
  <c r="V32" i="27"/>
  <c r="AL27" i="27"/>
  <c r="C27" i="27"/>
  <c r="AL25" i="27"/>
  <c r="AI24" i="27"/>
  <c r="AH24" i="27"/>
  <c r="AG24" i="27"/>
  <c r="AF24" i="27"/>
  <c r="AE24" i="27"/>
  <c r="AD24" i="27"/>
  <c r="AC24" i="27"/>
  <c r="AB24" i="27"/>
  <c r="AA24" i="27"/>
  <c r="Z24" i="27"/>
  <c r="Y24" i="27"/>
  <c r="X24" i="27"/>
  <c r="W24" i="27"/>
  <c r="V24" i="27"/>
  <c r="AI23" i="27"/>
  <c r="AH23" i="27"/>
  <c r="AG23" i="27"/>
  <c r="AF23" i="27"/>
  <c r="AE23" i="27"/>
  <c r="AD23" i="27"/>
  <c r="AC23" i="27"/>
  <c r="AB23" i="27"/>
  <c r="AA23" i="27"/>
  <c r="Z23" i="27"/>
  <c r="Y23" i="27"/>
  <c r="X23" i="27"/>
  <c r="W23" i="27"/>
  <c r="V23" i="27"/>
  <c r="AL18" i="27"/>
  <c r="C18" i="27"/>
  <c r="AL16" i="27"/>
  <c r="AL15" i="27"/>
  <c r="AL9" i="27"/>
  <c r="C9" i="27"/>
  <c r="E8" i="27"/>
  <c r="E7" i="27"/>
  <c r="F7" i="27" s="1"/>
  <c r="F8" i="27" s="1"/>
  <c r="E5" i="27"/>
  <c r="AL43" i="26"/>
  <c r="AI42" i="26"/>
  <c r="AH42" i="26"/>
  <c r="AG42" i="26"/>
  <c r="AB42" i="26"/>
  <c r="AA42" i="26"/>
  <c r="AI41" i="26"/>
  <c r="AH41" i="26"/>
  <c r="AG41" i="26"/>
  <c r="AF41" i="26"/>
  <c r="AF42" i="26" s="1"/>
  <c r="AE41" i="26"/>
  <c r="AE42" i="26" s="1"/>
  <c r="AD41" i="26"/>
  <c r="AD42" i="26" s="1"/>
  <c r="AC41" i="26"/>
  <c r="AC42" i="26" s="1"/>
  <c r="AB41" i="26"/>
  <c r="AA41" i="26"/>
  <c r="Z41" i="26"/>
  <c r="Z42" i="26" s="1"/>
  <c r="Y41" i="26"/>
  <c r="Y42" i="26" s="1"/>
  <c r="X41" i="26"/>
  <c r="X42" i="26" s="1"/>
  <c r="W41" i="26"/>
  <c r="W42" i="26" s="1"/>
  <c r="V41" i="26"/>
  <c r="V42" i="26" s="1"/>
  <c r="AL36" i="26"/>
  <c r="C36" i="26"/>
  <c r="AL34" i="26"/>
  <c r="AI33" i="26"/>
  <c r="AH33" i="26"/>
  <c r="AG33" i="26"/>
  <c r="AB33" i="26"/>
  <c r="AA33" i="26"/>
  <c r="Y33" i="26"/>
  <c r="AI32" i="26"/>
  <c r="AH32" i="26"/>
  <c r="AG32" i="26"/>
  <c r="AF32" i="26"/>
  <c r="AF33" i="26" s="1"/>
  <c r="AE32" i="26"/>
  <c r="AE33" i="26" s="1"/>
  <c r="AD32" i="26"/>
  <c r="AD33" i="26" s="1"/>
  <c r="AC32" i="26"/>
  <c r="AC33" i="26" s="1"/>
  <c r="AB32" i="26"/>
  <c r="AA32" i="26"/>
  <c r="Z32" i="26"/>
  <c r="Z33" i="26" s="1"/>
  <c r="Y32" i="26"/>
  <c r="X32" i="26"/>
  <c r="X33" i="26" s="1"/>
  <c r="W32" i="26"/>
  <c r="W33" i="26" s="1"/>
  <c r="V32" i="26"/>
  <c r="V33" i="26" s="1"/>
  <c r="AL27" i="26"/>
  <c r="C27" i="26"/>
  <c r="AL25" i="26"/>
  <c r="AI24" i="26"/>
  <c r="AH24" i="26"/>
  <c r="AG24" i="26"/>
  <c r="AB24" i="26"/>
  <c r="AA24" i="26"/>
  <c r="AI23" i="26"/>
  <c r="AH23" i="26"/>
  <c r="AG23" i="26"/>
  <c r="AF23" i="26"/>
  <c r="AF24" i="26" s="1"/>
  <c r="AE23" i="26"/>
  <c r="AE24" i="26" s="1"/>
  <c r="AD23" i="26"/>
  <c r="AD24" i="26" s="1"/>
  <c r="AC23" i="26"/>
  <c r="AC24" i="26" s="1"/>
  <c r="AB23" i="26"/>
  <c r="AA23" i="26"/>
  <c r="Z23" i="26"/>
  <c r="Z24" i="26" s="1"/>
  <c r="Y23" i="26"/>
  <c r="Y24" i="26" s="1"/>
  <c r="X23" i="26"/>
  <c r="X24" i="26" s="1"/>
  <c r="W23" i="26"/>
  <c r="W24" i="26" s="1"/>
  <c r="V23" i="26"/>
  <c r="V24" i="26" s="1"/>
  <c r="AL18" i="26"/>
  <c r="C18" i="26"/>
  <c r="AL16" i="26"/>
  <c r="AL15" i="26"/>
  <c r="AL9" i="26"/>
  <c r="C9" i="26"/>
  <c r="E7" i="26"/>
  <c r="E8" i="26" s="1"/>
  <c r="E5" i="26"/>
  <c r="AL43" i="25"/>
  <c r="AI42" i="25"/>
  <c r="AH42" i="25"/>
  <c r="AG42" i="25"/>
  <c r="AF42" i="25"/>
  <c r="AE42" i="25"/>
  <c r="AD42" i="25"/>
  <c r="AC42" i="25"/>
  <c r="AB42" i="25"/>
  <c r="AA42" i="25"/>
  <c r="Z42" i="25"/>
  <c r="Y42" i="25"/>
  <c r="X42" i="25"/>
  <c r="W42" i="25"/>
  <c r="AI41" i="25"/>
  <c r="AH41" i="25"/>
  <c r="AG41" i="25"/>
  <c r="AF41" i="25"/>
  <c r="AE41" i="25"/>
  <c r="AD41" i="25"/>
  <c r="AC41" i="25"/>
  <c r="AB41" i="25"/>
  <c r="AA41" i="25"/>
  <c r="Z41" i="25"/>
  <c r="Y41" i="25"/>
  <c r="X41" i="25"/>
  <c r="W41" i="25"/>
  <c r="V41" i="25"/>
  <c r="V42" i="25" s="1"/>
  <c r="AL36" i="25"/>
  <c r="C36" i="25"/>
  <c r="AL34" i="25"/>
  <c r="AI33" i="25"/>
  <c r="AH33" i="25"/>
  <c r="AG33" i="25"/>
  <c r="AF33" i="25"/>
  <c r="AE33" i="25"/>
  <c r="AD33" i="25"/>
  <c r="AC33" i="25"/>
  <c r="AB33" i="25"/>
  <c r="AA33" i="25"/>
  <c r="Z33" i="25"/>
  <c r="Y33" i="25"/>
  <c r="X33" i="25"/>
  <c r="W33" i="25"/>
  <c r="AI32" i="25"/>
  <c r="AH32" i="25"/>
  <c r="AG32" i="25"/>
  <c r="AF32" i="25"/>
  <c r="AE32" i="25"/>
  <c r="AD32" i="25"/>
  <c r="AC32" i="25"/>
  <c r="AB32" i="25"/>
  <c r="AA32" i="25"/>
  <c r="Z32" i="25"/>
  <c r="Y32" i="25"/>
  <c r="X32" i="25"/>
  <c r="W32" i="25"/>
  <c r="V32" i="25"/>
  <c r="V33" i="25" s="1"/>
  <c r="AL27" i="25"/>
  <c r="C27" i="25"/>
  <c r="AL25" i="25"/>
  <c r="AI24" i="25"/>
  <c r="AH24" i="25"/>
  <c r="AG24" i="25"/>
  <c r="AF24" i="25"/>
  <c r="AE24" i="25"/>
  <c r="AD24" i="25"/>
  <c r="AC24" i="25"/>
  <c r="AB24" i="25"/>
  <c r="AA24" i="25"/>
  <c r="Z24" i="25"/>
  <c r="Y24" i="25"/>
  <c r="X24" i="25"/>
  <c r="W24" i="25"/>
  <c r="AI23" i="25"/>
  <c r="AH23" i="25"/>
  <c r="AG23" i="25"/>
  <c r="AF23" i="25"/>
  <c r="AE23" i="25"/>
  <c r="AD23" i="25"/>
  <c r="AC23" i="25"/>
  <c r="AB23" i="25"/>
  <c r="AA23" i="25"/>
  <c r="Z23" i="25"/>
  <c r="Y23" i="25"/>
  <c r="X23" i="25"/>
  <c r="W23" i="25"/>
  <c r="V23" i="25"/>
  <c r="V24" i="25" s="1"/>
  <c r="AL18" i="25"/>
  <c r="C18" i="25"/>
  <c r="AL16" i="25"/>
  <c r="AL15" i="25"/>
  <c r="AL9" i="25"/>
  <c r="C9" i="25"/>
  <c r="E7" i="25"/>
  <c r="F7" i="25" s="1"/>
  <c r="E5" i="25"/>
  <c r="AL43" i="24"/>
  <c r="AI42" i="24"/>
  <c r="AC42" i="24"/>
  <c r="AB42" i="24"/>
  <c r="V42" i="24"/>
  <c r="AI41" i="24"/>
  <c r="AH41" i="24"/>
  <c r="AH42" i="24" s="1"/>
  <c r="AG41" i="24"/>
  <c r="AG42" i="24" s="1"/>
  <c r="AF41" i="24"/>
  <c r="AF42" i="24" s="1"/>
  <c r="AE41" i="24"/>
  <c r="AE42" i="24" s="1"/>
  <c r="AD41" i="24"/>
  <c r="AD42" i="24" s="1"/>
  <c r="AC41" i="24"/>
  <c r="AB41" i="24"/>
  <c r="AA41" i="24"/>
  <c r="AA42" i="24" s="1"/>
  <c r="Z41" i="24"/>
  <c r="Z42" i="24" s="1"/>
  <c r="Y41" i="24"/>
  <c r="Y42" i="24" s="1"/>
  <c r="X41" i="24"/>
  <c r="X42" i="24" s="1"/>
  <c r="W41" i="24"/>
  <c r="W42" i="24" s="1"/>
  <c r="V41" i="24"/>
  <c r="AL36" i="24"/>
  <c r="C36" i="24"/>
  <c r="AL34" i="24"/>
  <c r="AI33" i="24"/>
  <c r="AC33" i="24"/>
  <c r="AB33" i="24"/>
  <c r="V33" i="24"/>
  <c r="AI32" i="24"/>
  <c r="AH32" i="24"/>
  <c r="AH33" i="24" s="1"/>
  <c r="AG32" i="24"/>
  <c r="AG33" i="24" s="1"/>
  <c r="AF32" i="24"/>
  <c r="AF33" i="24" s="1"/>
  <c r="AE32" i="24"/>
  <c r="AE33" i="24" s="1"/>
  <c r="AD32" i="24"/>
  <c r="AD33" i="24" s="1"/>
  <c r="AC32" i="24"/>
  <c r="AB32" i="24"/>
  <c r="AA32" i="24"/>
  <c r="AA33" i="24" s="1"/>
  <c r="Z32" i="24"/>
  <c r="Z33" i="24" s="1"/>
  <c r="Y32" i="24"/>
  <c r="Y33" i="24" s="1"/>
  <c r="X32" i="24"/>
  <c r="X33" i="24" s="1"/>
  <c r="W32" i="24"/>
  <c r="W33" i="24" s="1"/>
  <c r="V32" i="24"/>
  <c r="AL27" i="24"/>
  <c r="C27" i="24"/>
  <c r="AL25" i="24"/>
  <c r="AI24" i="24"/>
  <c r="AF24" i="24"/>
  <c r="AB24" i="24"/>
  <c r="V24" i="24"/>
  <c r="AI23" i="24"/>
  <c r="AH23" i="24"/>
  <c r="AH24" i="24" s="1"/>
  <c r="AG23" i="24"/>
  <c r="AG24" i="24" s="1"/>
  <c r="AF23" i="24"/>
  <c r="AE23" i="24"/>
  <c r="AE24" i="24" s="1"/>
  <c r="AD23" i="24"/>
  <c r="AD24" i="24" s="1"/>
  <c r="AC23" i="24"/>
  <c r="AC24" i="24" s="1"/>
  <c r="AB23" i="24"/>
  <c r="AA23" i="24"/>
  <c r="AA24" i="24" s="1"/>
  <c r="Z23" i="24"/>
  <c r="Z24" i="24" s="1"/>
  <c r="Y23" i="24"/>
  <c r="Y24" i="24" s="1"/>
  <c r="X23" i="24"/>
  <c r="X24" i="24" s="1"/>
  <c r="W23" i="24"/>
  <c r="W24" i="24" s="1"/>
  <c r="V23" i="24"/>
  <c r="AL18" i="24"/>
  <c r="C18" i="24"/>
  <c r="AL16" i="24"/>
  <c r="AL15" i="24"/>
  <c r="AL9" i="24"/>
  <c r="C9" i="24"/>
  <c r="E8" i="24"/>
  <c r="E7" i="24"/>
  <c r="F7" i="24" s="1"/>
  <c r="E5" i="24"/>
  <c r="AL43" i="23"/>
  <c r="AG42" i="23"/>
  <c r="AF42" i="23"/>
  <c r="Z42" i="23"/>
  <c r="Y42" i="23"/>
  <c r="AI41" i="23"/>
  <c r="AI42" i="23" s="1"/>
  <c r="AH41" i="23"/>
  <c r="AH42" i="23" s="1"/>
  <c r="AG41" i="23"/>
  <c r="AF41" i="23"/>
  <c r="AE41" i="23"/>
  <c r="AE42" i="23" s="1"/>
  <c r="AD41" i="23"/>
  <c r="AD42" i="23" s="1"/>
  <c r="AC41" i="23"/>
  <c r="AC42" i="23" s="1"/>
  <c r="AB41" i="23"/>
  <c r="AB42" i="23" s="1"/>
  <c r="AA41" i="23"/>
  <c r="AA42" i="23" s="1"/>
  <c r="Z41" i="23"/>
  <c r="Y41" i="23"/>
  <c r="X41" i="23"/>
  <c r="X42" i="23" s="1"/>
  <c r="W41" i="23"/>
  <c r="W42" i="23" s="1"/>
  <c r="V41" i="23"/>
  <c r="V42" i="23" s="1"/>
  <c r="AL36" i="23"/>
  <c r="C36" i="23"/>
  <c r="AL34" i="23"/>
  <c r="AG33" i="23"/>
  <c r="AF33" i="23"/>
  <c r="Z33" i="23"/>
  <c r="Y33" i="23"/>
  <c r="AI32" i="23"/>
  <c r="AI33" i="23" s="1"/>
  <c r="AH32" i="23"/>
  <c r="AH33" i="23" s="1"/>
  <c r="AG32" i="23"/>
  <c r="AF32" i="23"/>
  <c r="AE32" i="23"/>
  <c r="AE33" i="23" s="1"/>
  <c r="AD32" i="23"/>
  <c r="AD33" i="23" s="1"/>
  <c r="AC32" i="23"/>
  <c r="AC33" i="23" s="1"/>
  <c r="AB32" i="23"/>
  <c r="AB33" i="23" s="1"/>
  <c r="AA32" i="23"/>
  <c r="AA33" i="23" s="1"/>
  <c r="Z32" i="23"/>
  <c r="Y32" i="23"/>
  <c r="X32" i="23"/>
  <c r="X33" i="23" s="1"/>
  <c r="W32" i="23"/>
  <c r="W33" i="23" s="1"/>
  <c r="V32" i="23"/>
  <c r="V33" i="23" s="1"/>
  <c r="AL27" i="23"/>
  <c r="C27" i="23"/>
  <c r="AL25" i="23"/>
  <c r="AG24" i="23"/>
  <c r="AF24" i="23"/>
  <c r="AA24" i="23"/>
  <c r="Y24" i="23"/>
  <c r="W24" i="23"/>
  <c r="AI23" i="23"/>
  <c r="AI24" i="23" s="1"/>
  <c r="AH23" i="23"/>
  <c r="AH24" i="23" s="1"/>
  <c r="AG23" i="23"/>
  <c r="AF23" i="23"/>
  <c r="AE23" i="23"/>
  <c r="AE24" i="23" s="1"/>
  <c r="AD23" i="23"/>
  <c r="AD24" i="23" s="1"/>
  <c r="AC23" i="23"/>
  <c r="AC24" i="23" s="1"/>
  <c r="AB23" i="23"/>
  <c r="AB24" i="23" s="1"/>
  <c r="AA23" i="23"/>
  <c r="Z23" i="23"/>
  <c r="Z24" i="23" s="1"/>
  <c r="Y23" i="23"/>
  <c r="X23" i="23"/>
  <c r="X24" i="23" s="1"/>
  <c r="W23" i="23"/>
  <c r="V23" i="23"/>
  <c r="V24" i="23" s="1"/>
  <c r="AL18" i="23"/>
  <c r="C18" i="23"/>
  <c r="AL16" i="23"/>
  <c r="AL15" i="23"/>
  <c r="AL9" i="23"/>
  <c r="C9" i="23"/>
  <c r="E7" i="23"/>
  <c r="E8" i="23" s="1"/>
  <c r="E5" i="23"/>
  <c r="AL43" i="22"/>
  <c r="AI42" i="22"/>
  <c r="AH42" i="22"/>
  <c r="AB42" i="22"/>
  <c r="AA42" i="22"/>
  <c r="V42" i="22"/>
  <c r="AI41" i="22"/>
  <c r="AH41" i="22"/>
  <c r="AG41" i="22"/>
  <c r="AG42" i="22" s="1"/>
  <c r="AF41" i="22"/>
  <c r="AF42" i="22" s="1"/>
  <c r="AE41" i="22"/>
  <c r="AE42" i="22" s="1"/>
  <c r="AD41" i="22"/>
  <c r="AD42" i="22" s="1"/>
  <c r="AC41" i="22"/>
  <c r="AC42" i="22" s="1"/>
  <c r="AB41" i="22"/>
  <c r="AA41" i="22"/>
  <c r="Z41" i="22"/>
  <c r="Z42" i="22" s="1"/>
  <c r="Y41" i="22"/>
  <c r="Y42" i="22" s="1"/>
  <c r="X41" i="22"/>
  <c r="X42" i="22" s="1"/>
  <c r="W41" i="22"/>
  <c r="W42" i="22" s="1"/>
  <c r="V41" i="22"/>
  <c r="AL36" i="22"/>
  <c r="C36" i="22"/>
  <c r="AL34" i="22"/>
  <c r="AI33" i="22"/>
  <c r="AH33" i="22"/>
  <c r="AB33" i="22"/>
  <c r="AA33" i="22"/>
  <c r="W33" i="22"/>
  <c r="V33" i="22"/>
  <c r="AI32" i="22"/>
  <c r="AH32" i="22"/>
  <c r="AG32" i="22"/>
  <c r="AG33" i="22" s="1"/>
  <c r="AF32" i="22"/>
  <c r="AF33" i="22" s="1"/>
  <c r="AE32" i="22"/>
  <c r="AE33" i="22" s="1"/>
  <c r="AD32" i="22"/>
  <c r="AD33" i="22" s="1"/>
  <c r="AC32" i="22"/>
  <c r="AC33" i="22" s="1"/>
  <c r="AB32" i="22"/>
  <c r="AA32" i="22"/>
  <c r="Z32" i="22"/>
  <c r="Z33" i="22" s="1"/>
  <c r="Y32" i="22"/>
  <c r="Y33" i="22" s="1"/>
  <c r="X32" i="22"/>
  <c r="X33" i="22" s="1"/>
  <c r="W32" i="22"/>
  <c r="V32" i="22"/>
  <c r="AL27" i="22"/>
  <c r="C27" i="22"/>
  <c r="AL25" i="22"/>
  <c r="AI24" i="22"/>
  <c r="AB24" i="22"/>
  <c r="AA24" i="22"/>
  <c r="V24" i="22"/>
  <c r="AI23" i="22"/>
  <c r="AH23" i="22"/>
  <c r="AH24" i="22" s="1"/>
  <c r="AG23" i="22"/>
  <c r="AG24" i="22" s="1"/>
  <c r="AF23" i="22"/>
  <c r="AF24" i="22" s="1"/>
  <c r="AE23" i="22"/>
  <c r="AE24" i="22" s="1"/>
  <c r="AD23" i="22"/>
  <c r="AD24" i="22" s="1"/>
  <c r="AC23" i="22"/>
  <c r="AC24" i="22" s="1"/>
  <c r="AB23" i="22"/>
  <c r="AA23" i="22"/>
  <c r="Z23" i="22"/>
  <c r="Z24" i="22" s="1"/>
  <c r="Y23" i="22"/>
  <c r="Y24" i="22" s="1"/>
  <c r="X23" i="22"/>
  <c r="X24" i="22" s="1"/>
  <c r="W23" i="22"/>
  <c r="W24" i="22" s="1"/>
  <c r="V23" i="22"/>
  <c r="AL18" i="22"/>
  <c r="C18" i="22"/>
  <c r="AL16" i="22"/>
  <c r="AL15" i="22"/>
  <c r="AL9" i="22"/>
  <c r="C9" i="22"/>
  <c r="E7" i="22"/>
  <c r="F7" i="22" s="1"/>
  <c r="E5" i="22"/>
  <c r="AL43" i="21"/>
  <c r="AE42" i="21"/>
  <c r="AD42" i="21"/>
  <c r="Z42" i="21"/>
  <c r="X42" i="21"/>
  <c r="W42" i="21"/>
  <c r="AI41" i="21"/>
  <c r="AI42" i="21" s="1"/>
  <c r="AH41" i="21"/>
  <c r="AH42" i="21" s="1"/>
  <c r="AG41" i="21"/>
  <c r="AG42" i="21" s="1"/>
  <c r="AF41" i="21"/>
  <c r="AF42" i="21" s="1"/>
  <c r="AE41" i="21"/>
  <c r="AD41" i="21"/>
  <c r="AC41" i="21"/>
  <c r="AC42" i="21" s="1"/>
  <c r="AB41" i="21"/>
  <c r="AB42" i="21" s="1"/>
  <c r="AA41" i="21"/>
  <c r="AA42" i="21" s="1"/>
  <c r="Z41" i="21"/>
  <c r="Y41" i="21"/>
  <c r="Y42" i="21" s="1"/>
  <c r="X41" i="21"/>
  <c r="W41" i="21"/>
  <c r="V41" i="21"/>
  <c r="V42" i="21" s="1"/>
  <c r="AL36" i="21"/>
  <c r="C36" i="21"/>
  <c r="AL34" i="21"/>
  <c r="AE33" i="21"/>
  <c r="AD33" i="21"/>
  <c r="X33" i="21"/>
  <c r="W33" i="21"/>
  <c r="AI32" i="21"/>
  <c r="AI33" i="21" s="1"/>
  <c r="AH32" i="21"/>
  <c r="AH33" i="21" s="1"/>
  <c r="AG32" i="21"/>
  <c r="AG33" i="21" s="1"/>
  <c r="AF32" i="21"/>
  <c r="AF33" i="21" s="1"/>
  <c r="AE32" i="21"/>
  <c r="AD32" i="21"/>
  <c r="AC32" i="21"/>
  <c r="AC33" i="21" s="1"/>
  <c r="AB32" i="21"/>
  <c r="AB33" i="21" s="1"/>
  <c r="AA32" i="21"/>
  <c r="AA33" i="21" s="1"/>
  <c r="Z32" i="21"/>
  <c r="Z33" i="21" s="1"/>
  <c r="Y32" i="21"/>
  <c r="Y33" i="21" s="1"/>
  <c r="X32" i="21"/>
  <c r="W32" i="21"/>
  <c r="V32" i="21"/>
  <c r="V33" i="21" s="1"/>
  <c r="AL27" i="21"/>
  <c r="C27" i="21"/>
  <c r="AL25" i="21"/>
  <c r="AF24" i="21"/>
  <c r="AD24" i="21"/>
  <c r="X24" i="21"/>
  <c r="W24" i="21"/>
  <c r="AI23" i="21"/>
  <c r="AI24" i="21" s="1"/>
  <c r="AH23" i="21"/>
  <c r="AH24" i="21" s="1"/>
  <c r="AG23" i="21"/>
  <c r="AG24" i="21" s="1"/>
  <c r="AF23" i="21"/>
  <c r="AE23" i="21"/>
  <c r="AE24" i="21" s="1"/>
  <c r="AD23" i="21"/>
  <c r="AC23" i="21"/>
  <c r="AC24" i="21" s="1"/>
  <c r="AB23" i="21"/>
  <c r="AB24" i="21" s="1"/>
  <c r="AA23" i="21"/>
  <c r="AA24" i="21" s="1"/>
  <c r="Z23" i="21"/>
  <c r="Z24" i="21" s="1"/>
  <c r="Y23" i="21"/>
  <c r="Y24" i="21" s="1"/>
  <c r="X23" i="21"/>
  <c r="W23" i="21"/>
  <c r="V23" i="21"/>
  <c r="V24" i="21" s="1"/>
  <c r="AL18" i="21"/>
  <c r="C18" i="21"/>
  <c r="AL16" i="21"/>
  <c r="AL15" i="21"/>
  <c r="AL9" i="21"/>
  <c r="C9" i="21"/>
  <c r="E7" i="21"/>
  <c r="F7" i="21" s="1"/>
  <c r="E5" i="21"/>
  <c r="AL43" i="20"/>
  <c r="AH42" i="20"/>
  <c r="AG42" i="20"/>
  <c r="AA42" i="20"/>
  <c r="Z42" i="20"/>
  <c r="AI41" i="20"/>
  <c r="AI42" i="20" s="1"/>
  <c r="AH41" i="20"/>
  <c r="AG41" i="20"/>
  <c r="AF41" i="20"/>
  <c r="AF42" i="20" s="1"/>
  <c r="AE41" i="20"/>
  <c r="AE42" i="20" s="1"/>
  <c r="AD41" i="20"/>
  <c r="AD42" i="20" s="1"/>
  <c r="AC41" i="20"/>
  <c r="AC42" i="20" s="1"/>
  <c r="AB41" i="20"/>
  <c r="AB42" i="20" s="1"/>
  <c r="AA41" i="20"/>
  <c r="Z41" i="20"/>
  <c r="Y41" i="20"/>
  <c r="Y42" i="20" s="1"/>
  <c r="X41" i="20"/>
  <c r="X42" i="20" s="1"/>
  <c r="W41" i="20"/>
  <c r="W42" i="20" s="1"/>
  <c r="V41" i="20"/>
  <c r="V42" i="20" s="1"/>
  <c r="AL36" i="20"/>
  <c r="C36" i="20"/>
  <c r="AL34" i="20"/>
  <c r="AH33" i="20"/>
  <c r="AG33" i="20"/>
  <c r="Z33" i="20"/>
  <c r="AI32" i="20"/>
  <c r="AI33" i="20" s="1"/>
  <c r="AH32" i="20"/>
  <c r="AG32" i="20"/>
  <c r="AF32" i="20"/>
  <c r="AF33" i="20" s="1"/>
  <c r="AE32" i="20"/>
  <c r="AE33" i="20" s="1"/>
  <c r="AD32" i="20"/>
  <c r="AD33" i="20" s="1"/>
  <c r="AC32" i="20"/>
  <c r="AC33" i="20" s="1"/>
  <c r="AB32" i="20"/>
  <c r="AB33" i="20" s="1"/>
  <c r="AA32" i="20"/>
  <c r="AA33" i="20" s="1"/>
  <c r="Z32" i="20"/>
  <c r="Y32" i="20"/>
  <c r="Y33" i="20" s="1"/>
  <c r="X32" i="20"/>
  <c r="X33" i="20" s="1"/>
  <c r="W32" i="20"/>
  <c r="W33" i="20" s="1"/>
  <c r="V32" i="20"/>
  <c r="V33" i="20" s="1"/>
  <c r="AL27" i="20"/>
  <c r="C27" i="20"/>
  <c r="AL25" i="20"/>
  <c r="AH24" i="20"/>
  <c r="AD24" i="20"/>
  <c r="AB24" i="20"/>
  <c r="AA24" i="20"/>
  <c r="Z24" i="20"/>
  <c r="AI23" i="20"/>
  <c r="AI24" i="20" s="1"/>
  <c r="AH23" i="20"/>
  <c r="AG23" i="20"/>
  <c r="AG24" i="20" s="1"/>
  <c r="AF23" i="20"/>
  <c r="AF24" i="20" s="1"/>
  <c r="AE23" i="20"/>
  <c r="AE24" i="20" s="1"/>
  <c r="AD23" i="20"/>
  <c r="AC23" i="20"/>
  <c r="AC24" i="20" s="1"/>
  <c r="AB23" i="20"/>
  <c r="AA23" i="20"/>
  <c r="Z23" i="20"/>
  <c r="Y23" i="20"/>
  <c r="Y24" i="20" s="1"/>
  <c r="X23" i="20"/>
  <c r="X24" i="20" s="1"/>
  <c r="W23" i="20"/>
  <c r="W24" i="20" s="1"/>
  <c r="V23" i="20"/>
  <c r="V24" i="20" s="1"/>
  <c r="AL18" i="20"/>
  <c r="C18" i="20"/>
  <c r="AL16" i="20"/>
  <c r="AL15" i="20"/>
  <c r="AL9" i="20"/>
  <c r="C9" i="20"/>
  <c r="E7" i="20"/>
  <c r="F7" i="20" s="1"/>
  <c r="E5" i="20"/>
  <c r="AL43" i="19"/>
  <c r="AF42" i="19"/>
  <c r="AE42" i="19"/>
  <c r="Y42" i="19"/>
  <c r="X42" i="19"/>
  <c r="AI41" i="19"/>
  <c r="AI42" i="19" s="1"/>
  <c r="AH41" i="19"/>
  <c r="AH42" i="19" s="1"/>
  <c r="AG41" i="19"/>
  <c r="AG42" i="19" s="1"/>
  <c r="AF41" i="19"/>
  <c r="AE41" i="19"/>
  <c r="AD41" i="19"/>
  <c r="AD42" i="19" s="1"/>
  <c r="AC41" i="19"/>
  <c r="AC42" i="19" s="1"/>
  <c r="AB41" i="19"/>
  <c r="AB42" i="19" s="1"/>
  <c r="AA41" i="19"/>
  <c r="AA42" i="19" s="1"/>
  <c r="Z41" i="19"/>
  <c r="Z42" i="19" s="1"/>
  <c r="Y41" i="19"/>
  <c r="X41" i="19"/>
  <c r="W41" i="19"/>
  <c r="W42" i="19" s="1"/>
  <c r="V41" i="19"/>
  <c r="V42" i="19" s="1"/>
  <c r="AL36" i="19"/>
  <c r="C36" i="19"/>
  <c r="AL34" i="19"/>
  <c r="AF33" i="19"/>
  <c r="AE33" i="19"/>
  <c r="Y33" i="19"/>
  <c r="X33" i="19"/>
  <c r="AI32" i="19"/>
  <c r="AI33" i="19" s="1"/>
  <c r="AH32" i="19"/>
  <c r="AH33" i="19" s="1"/>
  <c r="AG32" i="19"/>
  <c r="AG33" i="19" s="1"/>
  <c r="AF32" i="19"/>
  <c r="AE32" i="19"/>
  <c r="AD32" i="19"/>
  <c r="AD33" i="19" s="1"/>
  <c r="AC32" i="19"/>
  <c r="AC33" i="19" s="1"/>
  <c r="AB32" i="19"/>
  <c r="AB33" i="19" s="1"/>
  <c r="AA32" i="19"/>
  <c r="AA33" i="19" s="1"/>
  <c r="Z32" i="19"/>
  <c r="Z33" i="19" s="1"/>
  <c r="Y32" i="19"/>
  <c r="X32" i="19"/>
  <c r="W32" i="19"/>
  <c r="W33" i="19" s="1"/>
  <c r="V32" i="19"/>
  <c r="V33" i="19" s="1"/>
  <c r="AL27" i="19"/>
  <c r="C27" i="19"/>
  <c r="AL25" i="19"/>
  <c r="AF24" i="19"/>
  <c r="AE24" i="19"/>
  <c r="Y24" i="19"/>
  <c r="W24" i="19"/>
  <c r="AI23" i="19"/>
  <c r="AI24" i="19" s="1"/>
  <c r="AH23" i="19"/>
  <c r="AH24" i="19" s="1"/>
  <c r="AG23" i="19"/>
  <c r="AG24" i="19" s="1"/>
  <c r="AF23" i="19"/>
  <c r="AE23" i="19"/>
  <c r="AD23" i="19"/>
  <c r="AD24" i="19" s="1"/>
  <c r="AC23" i="19"/>
  <c r="AC24" i="19" s="1"/>
  <c r="AB23" i="19"/>
  <c r="AB24" i="19" s="1"/>
  <c r="AA23" i="19"/>
  <c r="AA24" i="19" s="1"/>
  <c r="Z23" i="19"/>
  <c r="Z24" i="19" s="1"/>
  <c r="Y23" i="19"/>
  <c r="X23" i="19"/>
  <c r="X24" i="19" s="1"/>
  <c r="W23" i="19"/>
  <c r="V23" i="19"/>
  <c r="V24" i="19" s="1"/>
  <c r="AL18" i="19"/>
  <c r="C18" i="19"/>
  <c r="AL16" i="19"/>
  <c r="AL15" i="19"/>
  <c r="AL9" i="19"/>
  <c r="C9" i="19"/>
  <c r="E8" i="19"/>
  <c r="E7" i="19"/>
  <c r="F7" i="19" s="1"/>
  <c r="E5" i="19"/>
  <c r="AL43" i="18"/>
  <c r="AI42" i="18"/>
  <c r="AD42" i="18"/>
  <c r="AC42" i="18"/>
  <c r="AA42" i="18"/>
  <c r="W42" i="18"/>
  <c r="V42" i="18"/>
  <c r="AI41" i="18"/>
  <c r="AH41" i="18"/>
  <c r="AH42" i="18" s="1"/>
  <c r="AG41" i="18"/>
  <c r="AG42" i="18" s="1"/>
  <c r="AF41" i="18"/>
  <c r="AF42" i="18" s="1"/>
  <c r="AE41" i="18"/>
  <c r="AE42" i="18" s="1"/>
  <c r="AD41" i="18"/>
  <c r="AC41" i="18"/>
  <c r="AB41" i="18"/>
  <c r="AB42" i="18" s="1"/>
  <c r="AA41" i="18"/>
  <c r="Z41" i="18"/>
  <c r="Z42" i="18" s="1"/>
  <c r="Y41" i="18"/>
  <c r="Y42" i="18" s="1"/>
  <c r="X41" i="18"/>
  <c r="X42" i="18" s="1"/>
  <c r="W41" i="18"/>
  <c r="V41" i="18"/>
  <c r="AL36" i="18"/>
  <c r="C36" i="18"/>
  <c r="AL34" i="18"/>
  <c r="AI33" i="18"/>
  <c r="AD33" i="18"/>
  <c r="AC33" i="18"/>
  <c r="AA33" i="18"/>
  <c r="W33" i="18"/>
  <c r="V33" i="18"/>
  <c r="AI32" i="18"/>
  <c r="AH32" i="18"/>
  <c r="AH33" i="18" s="1"/>
  <c r="AG32" i="18"/>
  <c r="AG33" i="18" s="1"/>
  <c r="AF32" i="18"/>
  <c r="AF33" i="18" s="1"/>
  <c r="AE32" i="18"/>
  <c r="AE33" i="18" s="1"/>
  <c r="AD32" i="18"/>
  <c r="AC32" i="18"/>
  <c r="AB32" i="18"/>
  <c r="AB33" i="18" s="1"/>
  <c r="AA32" i="18"/>
  <c r="Z32" i="18"/>
  <c r="Z33" i="18" s="1"/>
  <c r="Y32" i="18"/>
  <c r="Y33" i="18" s="1"/>
  <c r="X32" i="18"/>
  <c r="X33" i="18" s="1"/>
  <c r="W32" i="18"/>
  <c r="V32" i="18"/>
  <c r="AL27" i="18"/>
  <c r="C27" i="18"/>
  <c r="AL25" i="18"/>
  <c r="AI24" i="18"/>
  <c r="AE24" i="18"/>
  <c r="AD24" i="18"/>
  <c r="AA24" i="18"/>
  <c r="W24" i="18"/>
  <c r="V24" i="18"/>
  <c r="AI23" i="18"/>
  <c r="AH23" i="18"/>
  <c r="AH24" i="18" s="1"/>
  <c r="AG23" i="18"/>
  <c r="AG24" i="18" s="1"/>
  <c r="AF23" i="18"/>
  <c r="AF24" i="18" s="1"/>
  <c r="AE23" i="18"/>
  <c r="AD23" i="18"/>
  <c r="AC23" i="18"/>
  <c r="AC24" i="18" s="1"/>
  <c r="AB23" i="18"/>
  <c r="AB24" i="18" s="1"/>
  <c r="AA23" i="18"/>
  <c r="Z23" i="18"/>
  <c r="Z24" i="18" s="1"/>
  <c r="Y23" i="18"/>
  <c r="Y24" i="18" s="1"/>
  <c r="X23" i="18"/>
  <c r="X24" i="18" s="1"/>
  <c r="W23" i="18"/>
  <c r="V23" i="18"/>
  <c r="AL18" i="18"/>
  <c r="C18" i="18"/>
  <c r="AL16" i="18"/>
  <c r="AL15" i="18"/>
  <c r="AL9" i="18"/>
  <c r="C9" i="18"/>
  <c r="E7" i="18"/>
  <c r="F7" i="18" s="1"/>
  <c r="E5" i="18"/>
  <c r="AL43" i="16"/>
  <c r="AI42" i="16"/>
  <c r="AH42" i="16"/>
  <c r="AG42" i="16"/>
  <c r="AA42" i="16"/>
  <c r="Z42" i="16"/>
  <c r="V42" i="16"/>
  <c r="AI41" i="16"/>
  <c r="AH41" i="16"/>
  <c r="AG41" i="16"/>
  <c r="AF41" i="16"/>
  <c r="AF42" i="16" s="1"/>
  <c r="AE41" i="16"/>
  <c r="AE42" i="16" s="1"/>
  <c r="AD41" i="16"/>
  <c r="AD42" i="16" s="1"/>
  <c r="AC41" i="16"/>
  <c r="AC42" i="16" s="1"/>
  <c r="AB41" i="16"/>
  <c r="AB42" i="16" s="1"/>
  <c r="AA41" i="16"/>
  <c r="Z41" i="16"/>
  <c r="Y41" i="16"/>
  <c r="Y42" i="16" s="1"/>
  <c r="X41" i="16"/>
  <c r="X42" i="16" s="1"/>
  <c r="W41" i="16"/>
  <c r="W42" i="16" s="1"/>
  <c r="V41" i="16"/>
  <c r="AL36" i="16"/>
  <c r="C36" i="16"/>
  <c r="AL34" i="16"/>
  <c r="AI33" i="16"/>
  <c r="AH33" i="16"/>
  <c r="AG33" i="16"/>
  <c r="AA33" i="16"/>
  <c r="Z33" i="16"/>
  <c r="AI32" i="16"/>
  <c r="AH32" i="16"/>
  <c r="AG32" i="16"/>
  <c r="AF32" i="16"/>
  <c r="AF33" i="16" s="1"/>
  <c r="AE32" i="16"/>
  <c r="AE33" i="16" s="1"/>
  <c r="AD32" i="16"/>
  <c r="AD33" i="16" s="1"/>
  <c r="AC32" i="16"/>
  <c r="AC33" i="16" s="1"/>
  <c r="AB32" i="16"/>
  <c r="AB33" i="16" s="1"/>
  <c r="AA32" i="16"/>
  <c r="Z32" i="16"/>
  <c r="Y32" i="16"/>
  <c r="Y33" i="16" s="1"/>
  <c r="X32" i="16"/>
  <c r="X33" i="16" s="1"/>
  <c r="W32" i="16"/>
  <c r="W33" i="16" s="1"/>
  <c r="V32" i="16"/>
  <c r="V33" i="16" s="1"/>
  <c r="AL27" i="16"/>
  <c r="C27" i="16"/>
  <c r="AL25" i="16"/>
  <c r="AI24" i="16"/>
  <c r="AH24" i="16"/>
  <c r="AG24" i="16"/>
  <c r="AB24" i="16"/>
  <c r="Z24" i="16"/>
  <c r="AI23" i="16"/>
  <c r="AH23" i="16"/>
  <c r="AG23" i="16"/>
  <c r="AF23" i="16"/>
  <c r="AF24" i="16" s="1"/>
  <c r="AE23" i="16"/>
  <c r="AE24" i="16" s="1"/>
  <c r="AD23" i="16"/>
  <c r="AD24" i="16" s="1"/>
  <c r="AC23" i="16"/>
  <c r="AC24" i="16" s="1"/>
  <c r="AB23" i="16"/>
  <c r="AA23" i="16"/>
  <c r="AA24" i="16" s="1"/>
  <c r="Z23" i="16"/>
  <c r="Y23" i="16"/>
  <c r="Y24" i="16" s="1"/>
  <c r="X23" i="16"/>
  <c r="X24" i="16" s="1"/>
  <c r="W23" i="16"/>
  <c r="W24" i="16" s="1"/>
  <c r="V23" i="16"/>
  <c r="V24" i="16" s="1"/>
  <c r="AL18" i="16"/>
  <c r="C18" i="16"/>
  <c r="AL16" i="16"/>
  <c r="AL15" i="16"/>
  <c r="AL9" i="16"/>
  <c r="C9" i="16"/>
  <c r="E7" i="16"/>
  <c r="F7" i="16" s="1"/>
  <c r="E5" i="16"/>
  <c r="AL51" i="28" l="1"/>
  <c r="AL51" i="27"/>
  <c r="AL51" i="25"/>
  <c r="AL51" i="26"/>
  <c r="AL51" i="18"/>
  <c r="AL51" i="23"/>
  <c r="F7" i="23"/>
  <c r="AL51" i="22"/>
  <c r="AL42" i="23"/>
  <c r="AL24" i="27"/>
  <c r="AL33" i="21"/>
  <c r="AL33" i="25"/>
  <c r="AL42" i="19"/>
  <c r="AL24" i="21"/>
  <c r="AL33" i="23"/>
  <c r="AL24" i="25"/>
  <c r="AL42" i="28"/>
  <c r="AL33" i="19"/>
  <c r="AL42" i="22"/>
  <c r="AL24" i="23"/>
  <c r="AL42" i="26"/>
  <c r="AL33" i="28"/>
  <c r="AL42" i="16"/>
  <c r="AL24" i="19"/>
  <c r="AL33" i="22"/>
  <c r="AL33" i="26"/>
  <c r="AL24" i="28"/>
  <c r="AL42" i="20"/>
  <c r="AL24" i="22"/>
  <c r="AL42" i="24"/>
  <c r="AL24" i="26"/>
  <c r="AL42" i="18"/>
  <c r="AL33" i="20"/>
  <c r="AL33" i="24"/>
  <c r="AL33" i="18"/>
  <c r="AL24" i="20"/>
  <c r="AL24" i="24"/>
  <c r="AL42" i="27"/>
  <c r="AL24" i="18"/>
  <c r="AL42" i="21"/>
  <c r="AL42" i="25"/>
  <c r="AL33" i="27"/>
  <c r="E8" i="28"/>
  <c r="G7" i="27"/>
  <c r="H7" i="27" s="1"/>
  <c r="E8" i="25"/>
  <c r="F7" i="26"/>
  <c r="I7" i="27"/>
  <c r="H8" i="27"/>
  <c r="F8" i="28"/>
  <c r="G7" i="28"/>
  <c r="G8" i="27"/>
  <c r="F8" i="25"/>
  <c r="G7" i="25"/>
  <c r="E8" i="18"/>
  <c r="E8" i="22"/>
  <c r="E8" i="21"/>
  <c r="E8" i="20"/>
  <c r="F8" i="24"/>
  <c r="G7" i="24"/>
  <c r="F8" i="22"/>
  <c r="G7" i="22"/>
  <c r="F8" i="21"/>
  <c r="G7" i="21"/>
  <c r="F8" i="20"/>
  <c r="G7" i="20"/>
  <c r="F8" i="19"/>
  <c r="G7" i="19"/>
  <c r="F8" i="18"/>
  <c r="G7" i="18"/>
  <c r="AL33" i="16"/>
  <c r="AL24" i="16"/>
  <c r="G7" i="16"/>
  <c r="F8" i="16"/>
  <c r="E8" i="16"/>
  <c r="F8" i="23" l="1"/>
  <c r="G7" i="23"/>
  <c r="F8" i="26"/>
  <c r="G7" i="26"/>
  <c r="G8" i="28"/>
  <c r="H7" i="28"/>
  <c r="J7" i="27"/>
  <c r="I8" i="27"/>
  <c r="G8" i="25"/>
  <c r="H7" i="25"/>
  <c r="G8" i="24"/>
  <c r="H7" i="24"/>
  <c r="G8" i="22"/>
  <c r="H7" i="22"/>
  <c r="G8" i="21"/>
  <c r="H7" i="21"/>
  <c r="G8" i="20"/>
  <c r="H7" i="20"/>
  <c r="G8" i="19"/>
  <c r="H7" i="19"/>
  <c r="G8" i="18"/>
  <c r="H7" i="18"/>
  <c r="G8" i="16"/>
  <c r="H7" i="16"/>
  <c r="G8" i="23" l="1"/>
  <c r="H7" i="23"/>
  <c r="G8" i="26"/>
  <c r="H7" i="26"/>
  <c r="J8" i="27"/>
  <c r="K7" i="27"/>
  <c r="H8" i="28"/>
  <c r="I7" i="28"/>
  <c r="H8" i="25"/>
  <c r="I7" i="25"/>
  <c r="H8" i="24"/>
  <c r="I7" i="24"/>
  <c r="I7" i="22"/>
  <c r="H8" i="22"/>
  <c r="H8" i="21"/>
  <c r="I7" i="21"/>
  <c r="I7" i="20"/>
  <c r="H8" i="20"/>
  <c r="H8" i="19"/>
  <c r="I7" i="19"/>
  <c r="I7" i="18"/>
  <c r="H8" i="18"/>
  <c r="H8" i="16"/>
  <c r="I7" i="16"/>
  <c r="H8" i="23" l="1"/>
  <c r="I7" i="23"/>
  <c r="H8" i="26"/>
  <c r="I7" i="26"/>
  <c r="K8" i="27"/>
  <c r="L7" i="27"/>
  <c r="J7" i="28"/>
  <c r="I8" i="28"/>
  <c r="I8" i="25"/>
  <c r="J7" i="25"/>
  <c r="J7" i="24"/>
  <c r="I8" i="24"/>
  <c r="J7" i="22"/>
  <c r="I8" i="22"/>
  <c r="J7" i="21"/>
  <c r="I8" i="21"/>
  <c r="J7" i="20"/>
  <c r="I8" i="20"/>
  <c r="I8" i="19"/>
  <c r="J7" i="19"/>
  <c r="I8" i="18"/>
  <c r="J7" i="18"/>
  <c r="J7" i="16"/>
  <c r="I8" i="16"/>
  <c r="I8" i="23" l="1"/>
  <c r="J7" i="23"/>
  <c r="I8" i="26"/>
  <c r="J7" i="26"/>
  <c r="K7" i="28"/>
  <c r="J8" i="28"/>
  <c r="L8" i="27"/>
  <c r="M7" i="27"/>
  <c r="K7" i="25"/>
  <c r="J8" i="25"/>
  <c r="K7" i="24"/>
  <c r="J8" i="24"/>
  <c r="K7" i="22"/>
  <c r="J8" i="22"/>
  <c r="K7" i="21"/>
  <c r="J8" i="21"/>
  <c r="J8" i="20"/>
  <c r="K7" i="20"/>
  <c r="K7" i="19"/>
  <c r="J8" i="19"/>
  <c r="K7" i="18"/>
  <c r="J8" i="18"/>
  <c r="K7" i="16"/>
  <c r="J8" i="16"/>
  <c r="K7" i="23" l="1"/>
  <c r="J8" i="23"/>
  <c r="J8" i="26"/>
  <c r="K7" i="26"/>
  <c r="N7" i="27"/>
  <c r="M8" i="27"/>
  <c r="L7" i="28"/>
  <c r="K8" i="28"/>
  <c r="L7" i="25"/>
  <c r="K8" i="25"/>
  <c r="L7" i="24"/>
  <c r="K8" i="24"/>
  <c r="L7" i="22"/>
  <c r="K8" i="22"/>
  <c r="L7" i="21"/>
  <c r="K8" i="21"/>
  <c r="L7" i="20"/>
  <c r="K8" i="20"/>
  <c r="L7" i="19"/>
  <c r="K8" i="19"/>
  <c r="L7" i="18"/>
  <c r="K8" i="18"/>
  <c r="L7" i="16"/>
  <c r="K8" i="16"/>
  <c r="L7" i="23" l="1"/>
  <c r="K8" i="23"/>
  <c r="K8" i="26"/>
  <c r="L7" i="26"/>
  <c r="M7" i="28"/>
  <c r="L8" i="28"/>
  <c r="O7" i="27"/>
  <c r="N8" i="27"/>
  <c r="M7" i="25"/>
  <c r="L8" i="25"/>
  <c r="M7" i="24"/>
  <c r="L8" i="24"/>
  <c r="M7" i="22"/>
  <c r="L8" i="22"/>
  <c r="M7" i="21"/>
  <c r="L8" i="21"/>
  <c r="M7" i="20"/>
  <c r="L8" i="20"/>
  <c r="M7" i="19"/>
  <c r="L8" i="19"/>
  <c r="M7" i="18"/>
  <c r="L8" i="18"/>
  <c r="M7" i="16"/>
  <c r="L8" i="16"/>
  <c r="M7" i="23" l="1"/>
  <c r="L8" i="23"/>
  <c r="L8" i="26"/>
  <c r="M7" i="26"/>
  <c r="P7" i="27"/>
  <c r="O8" i="27"/>
  <c r="N7" i="28"/>
  <c r="M8" i="28"/>
  <c r="N7" i="25"/>
  <c r="M8" i="25"/>
  <c r="N7" i="24"/>
  <c r="M8" i="24"/>
  <c r="N7" i="22"/>
  <c r="M8" i="22"/>
  <c r="N7" i="21"/>
  <c r="M8" i="21"/>
  <c r="N7" i="20"/>
  <c r="M8" i="20"/>
  <c r="N7" i="19"/>
  <c r="M8" i="19"/>
  <c r="N7" i="18"/>
  <c r="M8" i="18"/>
  <c r="N7" i="16"/>
  <c r="M8" i="16"/>
  <c r="N7" i="23" l="1"/>
  <c r="M8" i="23"/>
  <c r="N7" i="26"/>
  <c r="M8" i="26"/>
  <c r="N8" i="28"/>
  <c r="O7" i="28"/>
  <c r="Q7" i="27"/>
  <c r="P8" i="27"/>
  <c r="N8" i="25"/>
  <c r="O7" i="25"/>
  <c r="N8" i="24"/>
  <c r="O7" i="24"/>
  <c r="N8" i="22"/>
  <c r="O7" i="22"/>
  <c r="N8" i="21"/>
  <c r="O7" i="21"/>
  <c r="N8" i="20"/>
  <c r="O7" i="20"/>
  <c r="N8" i="19"/>
  <c r="O7" i="19"/>
  <c r="N8" i="18"/>
  <c r="O7" i="18"/>
  <c r="O7" i="16"/>
  <c r="N8" i="16"/>
  <c r="O7" i="23" l="1"/>
  <c r="N8" i="23"/>
  <c r="O7" i="26"/>
  <c r="N8" i="26"/>
  <c r="Q8" i="27"/>
  <c r="R7" i="27"/>
  <c r="O8" i="28"/>
  <c r="P7" i="28"/>
  <c r="O8" i="25"/>
  <c r="P7" i="25"/>
  <c r="O8" i="24"/>
  <c r="P7" i="24"/>
  <c r="O8" i="22"/>
  <c r="P7" i="22"/>
  <c r="O8" i="21"/>
  <c r="P7" i="21"/>
  <c r="O8" i="20"/>
  <c r="P7" i="20"/>
  <c r="O8" i="19"/>
  <c r="P7" i="19"/>
  <c r="O8" i="18"/>
  <c r="P7" i="18"/>
  <c r="O8" i="16"/>
  <c r="P7" i="16"/>
  <c r="O8" i="23" l="1"/>
  <c r="P7" i="23"/>
  <c r="O8" i="26"/>
  <c r="P7" i="26"/>
  <c r="P8" i="28"/>
  <c r="Q7" i="28"/>
  <c r="R8" i="27"/>
  <c r="S7" i="27"/>
  <c r="P8" i="25"/>
  <c r="Q7" i="25"/>
  <c r="P8" i="24"/>
  <c r="Q7" i="24"/>
  <c r="Q7" i="22"/>
  <c r="P8" i="22"/>
  <c r="P8" i="21"/>
  <c r="Q7" i="21"/>
  <c r="Q7" i="20"/>
  <c r="P8" i="20"/>
  <c r="P8" i="19"/>
  <c r="Q7" i="19"/>
  <c r="Q7" i="18"/>
  <c r="P8" i="18"/>
  <c r="P8" i="16"/>
  <c r="Q7" i="16"/>
  <c r="Q7" i="23" l="1"/>
  <c r="P8" i="23"/>
  <c r="Q7" i="26"/>
  <c r="P8" i="26"/>
  <c r="S8" i="27"/>
  <c r="T7" i="27"/>
  <c r="R7" i="28"/>
  <c r="Q8" i="28"/>
  <c r="Q8" i="25"/>
  <c r="R7" i="25"/>
  <c r="Q8" i="24"/>
  <c r="R7" i="24"/>
  <c r="R7" i="22"/>
  <c r="Q8" i="22"/>
  <c r="Q8" i="21"/>
  <c r="R7" i="21"/>
  <c r="R7" i="20"/>
  <c r="Q8" i="20"/>
  <c r="R7" i="19"/>
  <c r="Q8" i="19"/>
  <c r="Q8" i="18"/>
  <c r="R7" i="18"/>
  <c r="R7" i="16"/>
  <c r="Q8" i="16"/>
  <c r="Q8" i="23" l="1"/>
  <c r="R7" i="23"/>
  <c r="Q8" i="26"/>
  <c r="R7" i="26"/>
  <c r="S7" i="28"/>
  <c r="R8" i="28"/>
  <c r="T8" i="27"/>
  <c r="U7" i="27"/>
  <c r="R8" i="25"/>
  <c r="S7" i="25"/>
  <c r="S7" i="24"/>
  <c r="R8" i="24"/>
  <c r="S7" i="22"/>
  <c r="R8" i="22"/>
  <c r="S7" i="21"/>
  <c r="R8" i="21"/>
  <c r="R8" i="20"/>
  <c r="S7" i="20"/>
  <c r="S7" i="19"/>
  <c r="R8" i="19"/>
  <c r="R8" i="18"/>
  <c r="S7" i="18"/>
  <c r="S7" i="16"/>
  <c r="R8" i="16"/>
  <c r="S7" i="23" l="1"/>
  <c r="R8" i="23"/>
  <c r="S7" i="26"/>
  <c r="R8" i="26"/>
  <c r="V7" i="27"/>
  <c r="U8" i="27"/>
  <c r="T7" i="28"/>
  <c r="S8" i="28"/>
  <c r="T7" i="25"/>
  <c r="S8" i="25"/>
  <c r="T7" i="24"/>
  <c r="S8" i="24"/>
  <c r="T7" i="22"/>
  <c r="S8" i="22"/>
  <c r="T7" i="21"/>
  <c r="S8" i="21"/>
  <c r="T7" i="20"/>
  <c r="S8" i="20"/>
  <c r="T7" i="19"/>
  <c r="S8" i="19"/>
  <c r="T7" i="18"/>
  <c r="S8" i="18"/>
  <c r="T7" i="16"/>
  <c r="S8" i="16"/>
  <c r="S8" i="23" l="1"/>
  <c r="T7" i="23"/>
  <c r="T7" i="26"/>
  <c r="S8" i="26"/>
  <c r="U7" i="28"/>
  <c r="T8" i="28"/>
  <c r="W7" i="27"/>
  <c r="V8" i="27"/>
  <c r="U7" i="25"/>
  <c r="T8" i="25"/>
  <c r="U7" i="24"/>
  <c r="T8" i="24"/>
  <c r="U7" i="22"/>
  <c r="T8" i="22"/>
  <c r="U7" i="21"/>
  <c r="T8" i="21"/>
  <c r="U7" i="20"/>
  <c r="T8" i="20"/>
  <c r="T8" i="19"/>
  <c r="U7" i="19"/>
  <c r="U7" i="18"/>
  <c r="T8" i="18"/>
  <c r="U7" i="16"/>
  <c r="T8" i="16"/>
  <c r="U7" i="23" l="1"/>
  <c r="T8" i="23"/>
  <c r="T8" i="26"/>
  <c r="U7" i="26"/>
  <c r="X7" i="27"/>
  <c r="W8" i="27"/>
  <c r="V7" i="28"/>
  <c r="U8" i="28"/>
  <c r="V7" i="25"/>
  <c r="U8" i="25"/>
  <c r="V7" i="24"/>
  <c r="U8" i="24"/>
  <c r="V7" i="22"/>
  <c r="U8" i="22"/>
  <c r="V7" i="21"/>
  <c r="U8" i="21"/>
  <c r="V7" i="20"/>
  <c r="U8" i="20"/>
  <c r="V7" i="19"/>
  <c r="U8" i="19"/>
  <c r="V7" i="18"/>
  <c r="U8" i="18"/>
  <c r="V7" i="16"/>
  <c r="U8" i="16"/>
  <c r="V7" i="23" l="1"/>
  <c r="U8" i="23"/>
  <c r="V7" i="26"/>
  <c r="U8" i="26"/>
  <c r="V8" i="28"/>
  <c r="W7" i="28"/>
  <c r="Y7" i="27"/>
  <c r="X8" i="27"/>
  <c r="V8" i="25"/>
  <c r="W7" i="25"/>
  <c r="W7" i="24"/>
  <c r="V8" i="24"/>
  <c r="V8" i="22"/>
  <c r="W7" i="22"/>
  <c r="V8" i="21"/>
  <c r="W7" i="21"/>
  <c r="V8" i="20"/>
  <c r="W7" i="20"/>
  <c r="V8" i="19"/>
  <c r="W7" i="19"/>
  <c r="V8" i="18"/>
  <c r="W7" i="18"/>
  <c r="W7" i="16"/>
  <c r="V8" i="16"/>
  <c r="W7" i="23" l="1"/>
  <c r="V8" i="23"/>
  <c r="W7" i="26"/>
  <c r="V8" i="26"/>
  <c r="W8" i="28"/>
  <c r="X7" i="28"/>
  <c r="Y8" i="27"/>
  <c r="Z7" i="27"/>
  <c r="W8" i="25"/>
  <c r="X7" i="25"/>
  <c r="W8" i="24"/>
  <c r="X7" i="24"/>
  <c r="W8" i="22"/>
  <c r="X7" i="22"/>
  <c r="W8" i="21"/>
  <c r="X7" i="21"/>
  <c r="W8" i="20"/>
  <c r="X7" i="20"/>
  <c r="W8" i="19"/>
  <c r="X7" i="19"/>
  <c r="W8" i="18"/>
  <c r="X7" i="18"/>
  <c r="W8" i="16"/>
  <c r="X7" i="16"/>
  <c r="W8" i="23" l="1"/>
  <c r="X7" i="23"/>
  <c r="X7" i="26"/>
  <c r="W8" i="26"/>
  <c r="Z8" i="27"/>
  <c r="AA7" i="27"/>
  <c r="X8" i="28"/>
  <c r="Y7" i="28"/>
  <c r="X8" i="25"/>
  <c r="Y7" i="25"/>
  <c r="X8" i="24"/>
  <c r="Y7" i="24"/>
  <c r="Y7" i="22"/>
  <c r="X8" i="22"/>
  <c r="X8" i="21"/>
  <c r="Y7" i="21"/>
  <c r="Y7" i="20"/>
  <c r="X8" i="20"/>
  <c r="X8" i="19"/>
  <c r="Y7" i="19"/>
  <c r="Y7" i="18"/>
  <c r="X8" i="18"/>
  <c r="X8" i="16"/>
  <c r="Y7" i="16"/>
  <c r="X8" i="23" l="1"/>
  <c r="Y7" i="23"/>
  <c r="X8" i="26"/>
  <c r="Y7" i="26"/>
  <c r="Z7" i="28"/>
  <c r="Y8" i="28"/>
  <c r="AA8" i="27"/>
  <c r="AB7" i="27"/>
  <c r="Y8" i="25"/>
  <c r="Z7" i="25"/>
  <c r="Y8" i="24"/>
  <c r="Z7" i="24"/>
  <c r="Z7" i="22"/>
  <c r="Y8" i="22"/>
  <c r="Y8" i="21"/>
  <c r="Z7" i="21"/>
  <c r="Z7" i="20"/>
  <c r="Y8" i="20"/>
  <c r="Y8" i="19"/>
  <c r="Z7" i="19"/>
  <c r="Y8" i="18"/>
  <c r="Z7" i="18"/>
  <c r="Y8" i="16"/>
  <c r="Z7" i="16"/>
  <c r="Y8" i="23" l="1"/>
  <c r="Z7" i="23"/>
  <c r="Y8" i="26"/>
  <c r="Z7" i="26"/>
  <c r="AB8" i="27"/>
  <c r="AC7" i="27"/>
  <c r="AA7" i="28"/>
  <c r="Z8" i="28"/>
  <c r="Z8" i="25"/>
  <c r="AA7" i="25"/>
  <c r="AA7" i="24"/>
  <c r="Z8" i="24"/>
  <c r="AA7" i="22"/>
  <c r="Z8" i="22"/>
  <c r="AA7" i="21"/>
  <c r="Z8" i="21"/>
  <c r="AA7" i="20"/>
  <c r="Z8" i="20"/>
  <c r="AA7" i="19"/>
  <c r="Z8" i="19"/>
  <c r="AA7" i="18"/>
  <c r="Z8" i="18"/>
  <c r="AA7" i="16"/>
  <c r="Z8" i="16"/>
  <c r="AA7" i="23" l="1"/>
  <c r="Z8" i="23"/>
  <c r="AA7" i="26"/>
  <c r="Z8" i="26"/>
  <c r="AD7" i="27"/>
  <c r="AC8" i="27"/>
  <c r="AB7" i="28"/>
  <c r="AA8" i="28"/>
  <c r="AB7" i="25"/>
  <c r="AA8" i="25"/>
  <c r="AB7" i="24"/>
  <c r="AA8" i="24"/>
  <c r="AB7" i="22"/>
  <c r="AA8" i="22"/>
  <c r="AB7" i="21"/>
  <c r="AA8" i="21"/>
  <c r="AB7" i="20"/>
  <c r="AA8" i="20"/>
  <c r="AB7" i="19"/>
  <c r="AA8" i="19"/>
  <c r="AB7" i="18"/>
  <c r="AA8" i="18"/>
  <c r="AB7" i="16"/>
  <c r="AA8" i="16"/>
  <c r="AA8" i="23" l="1"/>
  <c r="AB7" i="23"/>
  <c r="AB7" i="26"/>
  <c r="AA8" i="26"/>
  <c r="AC7" i="28"/>
  <c r="AB8" i="28"/>
  <c r="AE7" i="27"/>
  <c r="AD8" i="27"/>
  <c r="AC7" i="25"/>
  <c r="AB8" i="25"/>
  <c r="AC7" i="24"/>
  <c r="AB8" i="24"/>
  <c r="AB8" i="22"/>
  <c r="AC7" i="22"/>
  <c r="AC7" i="21"/>
  <c r="AB8" i="21"/>
  <c r="AC7" i="20"/>
  <c r="AB8" i="20"/>
  <c r="AC7" i="19"/>
  <c r="AB8" i="19"/>
  <c r="AC7" i="18"/>
  <c r="AB8" i="18"/>
  <c r="AC7" i="16"/>
  <c r="AB8" i="16"/>
  <c r="AC7" i="23" l="1"/>
  <c r="AB8" i="23"/>
  <c r="AC7" i="26"/>
  <c r="AB8" i="26"/>
  <c r="AF7" i="27"/>
  <c r="AE8" i="27"/>
  <c r="AD7" i="28"/>
  <c r="AC8" i="28"/>
  <c r="AD7" i="25"/>
  <c r="AC8" i="25"/>
  <c r="AD7" i="24"/>
  <c r="AC8" i="24"/>
  <c r="AD7" i="22"/>
  <c r="AC8" i="22"/>
  <c r="AD7" i="21"/>
  <c r="AC8" i="21"/>
  <c r="AD7" i="20"/>
  <c r="AC8" i="20"/>
  <c r="AD7" i="19"/>
  <c r="AC8" i="19"/>
  <c r="AD7" i="18"/>
  <c r="AC8" i="18"/>
  <c r="AD7" i="16"/>
  <c r="AC8" i="16"/>
  <c r="AD7" i="23" l="1"/>
  <c r="AC8" i="23"/>
  <c r="AC8" i="26"/>
  <c r="AD7" i="26"/>
  <c r="AD8" i="28"/>
  <c r="AE7" i="28"/>
  <c r="AG7" i="27"/>
  <c r="AF8" i="27"/>
  <c r="AD8" i="25"/>
  <c r="AE7" i="25"/>
  <c r="AD8" i="24"/>
  <c r="AE7" i="24"/>
  <c r="AD8" i="22"/>
  <c r="AE7" i="22"/>
  <c r="AD8" i="21"/>
  <c r="AE7" i="21"/>
  <c r="AD8" i="20"/>
  <c r="AE7" i="20"/>
  <c r="AD8" i="19"/>
  <c r="AE7" i="19"/>
  <c r="AD8" i="18"/>
  <c r="AE7" i="18"/>
  <c r="AE7" i="16"/>
  <c r="AD8" i="16"/>
  <c r="AE7" i="23" l="1"/>
  <c r="AD8" i="23"/>
  <c r="AD8" i="26"/>
  <c r="AE7" i="26"/>
  <c r="AH7" i="27"/>
  <c r="AG8" i="27"/>
  <c r="AE8" i="28"/>
  <c r="AF7" i="28"/>
  <c r="AE8" i="25"/>
  <c r="AF7" i="25"/>
  <c r="AE8" i="24"/>
  <c r="AF7" i="24"/>
  <c r="AE8" i="22"/>
  <c r="AF7" i="22"/>
  <c r="AE8" i="21"/>
  <c r="AF7" i="21"/>
  <c r="AE8" i="20"/>
  <c r="AF7" i="20"/>
  <c r="AE8" i="19"/>
  <c r="AF7" i="19"/>
  <c r="AE8" i="18"/>
  <c r="AF7" i="18"/>
  <c r="AE8" i="16"/>
  <c r="AF7" i="16"/>
  <c r="AE8" i="23" l="1"/>
  <c r="AF7" i="23"/>
  <c r="AF7" i="26"/>
  <c r="AE8" i="26"/>
  <c r="AF8" i="28"/>
  <c r="AG7" i="28"/>
  <c r="AH8" i="27"/>
  <c r="AI7" i="27"/>
  <c r="AI8" i="27" s="1"/>
  <c r="AG7" i="25"/>
  <c r="AF8" i="25"/>
  <c r="AF8" i="24"/>
  <c r="AG7" i="24"/>
  <c r="AG7" i="22"/>
  <c r="AF8" i="22"/>
  <c r="AF8" i="21"/>
  <c r="AG7" i="21"/>
  <c r="AG7" i="20"/>
  <c r="AF8" i="20"/>
  <c r="AF8" i="19"/>
  <c r="AG7" i="19"/>
  <c r="AG7" i="18"/>
  <c r="AF8" i="18"/>
  <c r="AF8" i="16"/>
  <c r="AG7" i="16"/>
  <c r="AF8" i="23" l="1"/>
  <c r="AG7" i="23"/>
  <c r="AF8" i="26"/>
  <c r="AG7" i="26"/>
  <c r="AH7" i="28"/>
  <c r="AG8" i="28"/>
  <c r="AG8" i="25"/>
  <c r="AH7" i="25"/>
  <c r="AG8" i="24"/>
  <c r="AH7" i="24"/>
  <c r="AH7" i="22"/>
  <c r="AG8" i="22"/>
  <c r="AH7" i="21"/>
  <c r="AG8" i="21"/>
  <c r="AH7" i="20"/>
  <c r="AG8" i="20"/>
  <c r="AG8" i="19"/>
  <c r="AH7" i="19"/>
  <c r="AG8" i="18"/>
  <c r="AH7" i="18"/>
  <c r="AH7" i="16"/>
  <c r="AG8" i="16"/>
  <c r="AG8" i="23" l="1"/>
  <c r="AH7" i="23"/>
  <c r="AH7" i="26"/>
  <c r="AG8" i="26"/>
  <c r="AI7" i="28"/>
  <c r="AI8" i="28" s="1"/>
  <c r="AH8" i="28"/>
  <c r="AI7" i="25"/>
  <c r="AI8" i="25" s="1"/>
  <c r="AH8" i="25"/>
  <c r="AI7" i="24"/>
  <c r="AI8" i="24" s="1"/>
  <c r="AH8" i="24"/>
  <c r="AI7" i="22"/>
  <c r="AI8" i="22" s="1"/>
  <c r="AH8" i="22"/>
  <c r="AI7" i="21"/>
  <c r="AI8" i="21" s="1"/>
  <c r="AH8" i="21"/>
  <c r="AH8" i="20"/>
  <c r="AI7" i="20"/>
  <c r="AI8" i="20" s="1"/>
  <c r="AI7" i="19"/>
  <c r="AI8" i="19" s="1"/>
  <c r="AH8" i="19"/>
  <c r="AI7" i="18"/>
  <c r="AI8" i="18" s="1"/>
  <c r="AH8" i="18"/>
  <c r="AI7" i="16"/>
  <c r="AI8" i="16" s="1"/>
  <c r="AH8" i="16"/>
  <c r="AI7" i="23" l="1"/>
  <c r="AI8" i="23" s="1"/>
  <c r="AH8" i="23"/>
  <c r="AI7" i="26"/>
  <c r="AI8" i="26" s="1"/>
  <c r="AH8" i="26"/>
  <c r="AL43" i="12" l="1"/>
  <c r="AI42" i="12"/>
  <c r="AH42" i="12"/>
  <c r="AG42" i="12"/>
  <c r="AF42" i="12"/>
  <c r="AE42" i="12"/>
  <c r="AD42" i="12"/>
  <c r="AC42" i="12"/>
  <c r="AB42" i="12"/>
  <c r="AA42" i="12"/>
  <c r="Z42" i="12"/>
  <c r="Y42" i="12"/>
  <c r="X42" i="12"/>
  <c r="W42" i="12"/>
  <c r="V42" i="12"/>
  <c r="AI41" i="12"/>
  <c r="AH41" i="12"/>
  <c r="AG41" i="12"/>
  <c r="AF41" i="12"/>
  <c r="AE41" i="12"/>
  <c r="AD41" i="12"/>
  <c r="AC41" i="12"/>
  <c r="AB41" i="12"/>
  <c r="AA41" i="12"/>
  <c r="Z41" i="12"/>
  <c r="Y41" i="12"/>
  <c r="X41" i="12"/>
  <c r="W41" i="12"/>
  <c r="V41" i="12"/>
  <c r="AL36" i="12"/>
  <c r="AL34" i="12"/>
  <c r="AI33" i="12"/>
  <c r="AH33" i="12"/>
  <c r="AG33" i="12"/>
  <c r="AF33" i="12"/>
  <c r="AE33" i="12"/>
  <c r="AD33" i="12"/>
  <c r="AC33" i="12"/>
  <c r="AB33" i="12"/>
  <c r="AA33" i="12"/>
  <c r="Z33" i="12"/>
  <c r="Y33" i="12"/>
  <c r="X33" i="12"/>
  <c r="W33" i="12"/>
  <c r="V33" i="12"/>
  <c r="AI32" i="12"/>
  <c r="AH32" i="12"/>
  <c r="AG32" i="12"/>
  <c r="AF32" i="12"/>
  <c r="AE32" i="12"/>
  <c r="AD32" i="12"/>
  <c r="AC32" i="12"/>
  <c r="AB32" i="12"/>
  <c r="AA32" i="12"/>
  <c r="Z32" i="12"/>
  <c r="Y32" i="12"/>
  <c r="X32" i="12"/>
  <c r="W32" i="12"/>
  <c r="V32" i="12"/>
  <c r="AL27" i="12"/>
  <c r="C27" i="12"/>
  <c r="AL25" i="12"/>
  <c r="AI24" i="12"/>
  <c r="AH24" i="12"/>
  <c r="AG24" i="12"/>
  <c r="AF24" i="12"/>
  <c r="AE24" i="12"/>
  <c r="AD24" i="12"/>
  <c r="AC24" i="12"/>
  <c r="AB24" i="12"/>
  <c r="AA24" i="12"/>
  <c r="Z24" i="12"/>
  <c r="Y24" i="12"/>
  <c r="X24" i="12"/>
  <c r="W24" i="12"/>
  <c r="V24" i="12"/>
  <c r="AI23" i="12"/>
  <c r="AH23" i="12"/>
  <c r="AG23" i="12"/>
  <c r="AF23" i="12"/>
  <c r="AE23" i="12"/>
  <c r="AD23" i="12"/>
  <c r="AC23" i="12"/>
  <c r="AB23" i="12"/>
  <c r="AA23" i="12"/>
  <c r="Z23" i="12"/>
  <c r="Y23" i="12"/>
  <c r="X23" i="12"/>
  <c r="W23" i="12"/>
  <c r="V23" i="12"/>
  <c r="AL18" i="12"/>
  <c r="C18" i="12"/>
  <c r="AL9" i="12"/>
  <c r="AL16" i="12"/>
  <c r="C9" i="12"/>
  <c r="E7" i="12"/>
  <c r="F7" i="12" s="1"/>
  <c r="E8" i="12"/>
  <c r="E5" i="12"/>
  <c r="AL42" i="12" l="1"/>
  <c r="AL33" i="12"/>
  <c r="F8" i="12"/>
  <c r="G7" i="12"/>
  <c r="AL24" i="12"/>
  <c r="AL15" i="12"/>
  <c r="H7" i="12" l="1"/>
  <c r="G8" i="12"/>
  <c r="I7" i="12" l="1"/>
  <c r="H8" i="12"/>
  <c r="I8" i="12" l="1"/>
  <c r="J7" i="12"/>
  <c r="J8" i="12" l="1"/>
  <c r="K7" i="12"/>
  <c r="L7" i="12" l="1"/>
  <c r="K8" i="12"/>
  <c r="L8" i="12" l="1"/>
  <c r="M7" i="12"/>
  <c r="N7" i="12" l="1"/>
  <c r="M8" i="12"/>
  <c r="N8" i="12" l="1"/>
  <c r="O7" i="12"/>
  <c r="O8" i="12" l="1"/>
  <c r="P7" i="12"/>
  <c r="Q7" i="12" l="1"/>
  <c r="P8" i="12"/>
  <c r="Q8" i="12" l="1"/>
  <c r="R7" i="12"/>
  <c r="R8" i="12" l="1"/>
  <c r="S7" i="12"/>
  <c r="S8" i="12" l="1"/>
  <c r="T7" i="12"/>
  <c r="U7" i="12" l="1"/>
  <c r="T8" i="12"/>
  <c r="V7" i="12" l="1"/>
  <c r="U8" i="12"/>
  <c r="V8" i="12" l="1"/>
  <c r="W7" i="12"/>
  <c r="W8" i="12" l="1"/>
  <c r="X7" i="12"/>
  <c r="Y7" i="12" l="1"/>
  <c r="X8" i="12"/>
  <c r="Z7" i="12" l="1"/>
  <c r="Y8" i="12"/>
  <c r="Z8" i="12" l="1"/>
  <c r="AA7" i="12"/>
  <c r="AA8" i="12" l="1"/>
  <c r="AB7" i="12"/>
  <c r="AB8" i="12" l="1"/>
  <c r="AC7" i="12"/>
  <c r="AD7" i="12" l="1"/>
  <c r="AC8" i="12"/>
  <c r="AD8" i="12" l="1"/>
  <c r="AE7" i="12"/>
  <c r="AE8" i="12" l="1"/>
  <c r="AF7" i="12"/>
  <c r="AF8" i="12" l="1"/>
  <c r="AG7" i="12"/>
  <c r="AH7" i="12" l="1"/>
  <c r="AG8" i="12"/>
  <c r="AI7" i="12" l="1"/>
  <c r="AI8" i="12" s="1"/>
  <c r="AH8" i="12"/>
</calcChain>
</file>

<file path=xl/sharedStrings.xml><?xml version="1.0" encoding="utf-8"?>
<sst xmlns="http://schemas.openxmlformats.org/spreadsheetml/2006/main" count="2150" uniqueCount="76">
  <si>
    <t>氏名</t>
    <rPh sb="0" eb="2">
      <t>シメイ</t>
    </rPh>
    <phoneticPr fontId="1"/>
  </si>
  <si>
    <t>出　勤　簿</t>
    <rPh sb="0" eb="1">
      <t>デ</t>
    </rPh>
    <rPh sb="2" eb="3">
      <t>ツトム</t>
    </rPh>
    <rPh sb="4" eb="5">
      <t>ボ</t>
    </rPh>
    <phoneticPr fontId="1"/>
  </si>
  <si>
    <t>勤務開始時間</t>
    <rPh sb="0" eb="2">
      <t>キンム</t>
    </rPh>
    <rPh sb="2" eb="4">
      <t>カイシ</t>
    </rPh>
    <rPh sb="4" eb="6">
      <t>ジカン</t>
    </rPh>
    <phoneticPr fontId="1"/>
  </si>
  <si>
    <t>勤務終了時間</t>
    <rPh sb="0" eb="2">
      <t>キンム</t>
    </rPh>
    <rPh sb="2" eb="4">
      <t>シュウリョウ</t>
    </rPh>
    <rPh sb="4" eb="6">
      <t>ジカン</t>
    </rPh>
    <phoneticPr fontId="1"/>
  </si>
  <si>
    <t>有給</t>
    <rPh sb="0" eb="2">
      <t>ユウキュウ</t>
    </rPh>
    <phoneticPr fontId="1"/>
  </si>
  <si>
    <t>勤務時間</t>
    <rPh sb="0" eb="4">
      <t>キンムジカン</t>
    </rPh>
    <phoneticPr fontId="1"/>
  </si>
  <si>
    <t>祝日</t>
    <rPh sb="0" eb="2">
      <t>シュクジツ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</si>
  <si>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</si>
  <si>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</si>
  <si>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出勤</t>
    <rPh sb="0" eb="2">
      <t>シュッキン</t>
    </rPh>
    <phoneticPr fontId="1"/>
  </si>
  <si>
    <t>役職・係</t>
    <rPh sb="0" eb="2">
      <t>ヤクショク</t>
    </rPh>
    <rPh sb="3" eb="4">
      <t>カカリ</t>
    </rPh>
    <phoneticPr fontId="1"/>
  </si>
  <si>
    <t>休憩時間</t>
    <rPh sb="0" eb="4">
      <t>キュウケイジカン</t>
    </rPh>
    <phoneticPr fontId="1"/>
  </si>
  <si>
    <t>テスト</t>
    <phoneticPr fontId="1"/>
  </si>
  <si>
    <t>テスト　太郎</t>
    <rPh sb="4" eb="6">
      <t>タロウ</t>
    </rPh>
    <phoneticPr fontId="1"/>
  </si>
  <si>
    <t>役職</t>
    <rPh sb="0" eb="2">
      <t>ヤクショク</t>
    </rPh>
    <phoneticPr fontId="1"/>
  </si>
  <si>
    <t>勤務日数</t>
    <rPh sb="0" eb="2">
      <t>キンム</t>
    </rPh>
    <rPh sb="2" eb="4">
      <t>ニッスウ</t>
    </rPh>
    <phoneticPr fontId="1"/>
  </si>
  <si>
    <t>夏季</t>
    <rPh sb="0" eb="2">
      <t>カキ</t>
    </rPh>
    <phoneticPr fontId="1"/>
  </si>
  <si>
    <t>忌引</t>
    <rPh sb="0" eb="2">
      <t>キビ</t>
    </rPh>
    <phoneticPr fontId="1"/>
  </si>
  <si>
    <t>特休</t>
    <rPh sb="0" eb="2">
      <t>トッキュウ</t>
    </rPh>
    <phoneticPr fontId="1"/>
  </si>
  <si>
    <t>有休</t>
    <rPh sb="0" eb="2">
      <t>ユウキュウ</t>
    </rPh>
    <phoneticPr fontId="1"/>
  </si>
  <si>
    <t>振休</t>
    <rPh sb="0" eb="2">
      <t>フリキュウ</t>
    </rPh>
    <phoneticPr fontId="1"/>
  </si>
  <si>
    <t>〇</t>
    <phoneticPr fontId="1"/>
  </si>
  <si>
    <t>×</t>
    <phoneticPr fontId="1"/>
  </si>
  <si>
    <t>有休時間</t>
    <rPh sb="0" eb="2">
      <t>ユウキュウ</t>
    </rPh>
    <rPh sb="2" eb="4">
      <t>ジカン</t>
    </rPh>
    <rPh sb="3" eb="4">
      <t>アイダ</t>
    </rPh>
    <phoneticPr fontId="1"/>
  </si>
  <si>
    <t>振替対象日</t>
    <rPh sb="2" eb="5">
      <t>タイショウビ</t>
    </rPh>
    <phoneticPr fontId="1"/>
  </si>
  <si>
    <t>時間外勤務開始</t>
    <rPh sb="0" eb="3">
      <t>ジカンガイ</t>
    </rPh>
    <rPh sb="3" eb="5">
      <t>キンム</t>
    </rPh>
    <rPh sb="5" eb="7">
      <t>カイシ</t>
    </rPh>
    <phoneticPr fontId="1"/>
  </si>
  <si>
    <t>時間外勤務終了</t>
    <rPh sb="0" eb="3">
      <t>ジカンガイ</t>
    </rPh>
    <rPh sb="3" eb="5">
      <t>キンム</t>
    </rPh>
    <rPh sb="5" eb="7">
      <t>シュウリョウ</t>
    </rPh>
    <phoneticPr fontId="1"/>
  </si>
  <si>
    <t>特記事項</t>
    <rPh sb="0" eb="4">
      <t>トッキジコウ</t>
    </rPh>
    <phoneticPr fontId="1"/>
  </si>
  <si>
    <t>育休</t>
    <rPh sb="0" eb="2">
      <t>イクキュウ</t>
    </rPh>
    <phoneticPr fontId="1"/>
  </si>
  <si>
    <r>
      <rPr>
        <b/>
        <sz val="12"/>
        <rFont val="BIZ UDPゴシック"/>
        <family val="3"/>
        <charset val="128"/>
      </rPr>
      <t>〇</t>
    </r>
    <r>
      <rPr>
        <sz val="11"/>
        <rFont val="BIZ UDPゴシック"/>
        <family val="3"/>
        <charset val="128"/>
      </rPr>
      <t xml:space="preserve">＝出勤※出勤と有休・振替が混在する場合も「〇」を選択してください。
</t>
    </r>
    <r>
      <rPr>
        <b/>
        <sz val="14"/>
        <rFont val="BIZ UDPゴシック"/>
        <family val="3"/>
        <charset val="128"/>
      </rPr>
      <t>×</t>
    </r>
    <r>
      <rPr>
        <sz val="11"/>
        <rFont val="BIZ UDPゴシック"/>
        <family val="3"/>
        <charset val="128"/>
      </rPr>
      <t xml:space="preserve">＝週休日 
</t>
    </r>
    <r>
      <rPr>
        <b/>
        <sz val="12"/>
        <rFont val="BIZ UDPゴシック"/>
        <family val="3"/>
        <charset val="128"/>
      </rPr>
      <t>有休</t>
    </r>
    <r>
      <rPr>
        <sz val="11"/>
        <rFont val="BIZ UDPゴシック"/>
        <family val="3"/>
        <charset val="128"/>
      </rPr>
      <t xml:space="preserve">＝「有休時間」欄に有休取得時間を記入（一時間単位で記入）　  </t>
    </r>
    <r>
      <rPr>
        <b/>
        <sz val="12"/>
        <rFont val="BIZ UDPゴシック"/>
        <family val="3"/>
        <charset val="128"/>
      </rPr>
      <t>振替</t>
    </r>
    <r>
      <rPr>
        <sz val="11"/>
        <rFont val="BIZ UDPゴシック"/>
        <family val="3"/>
        <charset val="128"/>
      </rPr>
      <t xml:space="preserve">＝「振替対象日」欄に〇/〇（何月何日分の振替か記入）　 
</t>
    </r>
    <r>
      <rPr>
        <b/>
        <sz val="12"/>
        <rFont val="BIZ UDPゴシック"/>
        <family val="3"/>
        <charset val="128"/>
      </rPr>
      <t>夏季</t>
    </r>
    <r>
      <rPr>
        <sz val="11"/>
        <rFont val="BIZ UDPゴシック"/>
        <family val="3"/>
        <charset val="128"/>
      </rPr>
      <t>＝夏季休暇　　　　</t>
    </r>
    <r>
      <rPr>
        <b/>
        <sz val="12"/>
        <rFont val="BIZ UDPゴシック"/>
        <family val="3"/>
        <charset val="128"/>
      </rPr>
      <t>忌引</t>
    </r>
    <r>
      <rPr>
        <sz val="11"/>
        <rFont val="BIZ UDPゴシック"/>
        <family val="3"/>
        <charset val="128"/>
      </rPr>
      <t>＝忌引き休暇　　　　</t>
    </r>
    <r>
      <rPr>
        <b/>
        <sz val="12"/>
        <rFont val="BIZ UDPゴシック"/>
        <family val="3"/>
        <charset val="128"/>
      </rPr>
      <t>特休</t>
    </r>
    <r>
      <rPr>
        <sz val="11"/>
        <rFont val="BIZ UDPゴシック"/>
        <family val="3"/>
        <charset val="128"/>
      </rPr>
      <t>＝特別休暇</t>
    </r>
    <r>
      <rPr>
        <b/>
        <sz val="12"/>
        <rFont val="BIZ UDPゴシック"/>
        <family val="3"/>
        <charset val="128"/>
      </rPr>
      <t xml:space="preserve">
</t>
    </r>
    <rPh sb="2" eb="4">
      <t>シュッキン</t>
    </rPh>
    <rPh sb="9" eb="10">
      <t>キュウ</t>
    </rPh>
    <rPh sb="37" eb="40">
      <t>シュウキュウビ</t>
    </rPh>
    <rPh sb="42" eb="44">
      <t>ユウキュウ</t>
    </rPh>
    <rPh sb="46" eb="48">
      <t>ユウキュウ</t>
    </rPh>
    <rPh sb="48" eb="50">
      <t>ジカン</t>
    </rPh>
    <rPh sb="51" eb="52">
      <t>ラン</t>
    </rPh>
    <rPh sb="53" eb="55">
      <t>ユウキュウ</t>
    </rPh>
    <rPh sb="55" eb="57">
      <t>シュトク</t>
    </rPh>
    <rPh sb="57" eb="59">
      <t>ジカン</t>
    </rPh>
    <rPh sb="59" eb="61">
      <t>キニュウ</t>
    </rPh>
    <rPh sb="63" eb="68">
      <t>イチジカンタンイ</t>
    </rPh>
    <rPh sb="69" eb="71">
      <t>キニュウ</t>
    </rPh>
    <rPh sb="75" eb="77">
      <t>フリカエ</t>
    </rPh>
    <rPh sb="85" eb="86">
      <t>ラン</t>
    </rPh>
    <rPh sb="90" eb="92">
      <t>ナンガツ</t>
    </rPh>
    <rPh sb="92" eb="94">
      <t>ナンニチ</t>
    </rPh>
    <rPh sb="94" eb="95">
      <t>ブン</t>
    </rPh>
    <rPh sb="96" eb="98">
      <t>フリカエ</t>
    </rPh>
    <rPh sb="99" eb="101">
      <t>キニュウ</t>
    </rPh>
    <rPh sb="106" eb="108">
      <t>カキ</t>
    </rPh>
    <rPh sb="109" eb="111">
      <t>カキ</t>
    </rPh>
    <rPh sb="111" eb="113">
      <t>キュウカ</t>
    </rPh>
    <rPh sb="117" eb="119">
      <t>キビ</t>
    </rPh>
    <rPh sb="120" eb="122">
      <t>キビ</t>
    </rPh>
    <rPh sb="123" eb="125">
      <t>キュウカ</t>
    </rPh>
    <rPh sb="129" eb="131">
      <t>トッキュウ</t>
    </rPh>
    <rPh sb="132" eb="136">
      <t>トクベツキュウカ</t>
    </rPh>
    <phoneticPr fontId="1"/>
  </si>
  <si>
    <t>米田　昌史</t>
    <rPh sb="0" eb="2">
      <t>ヨネダ</t>
    </rPh>
    <rPh sb="3" eb="5">
      <t>マサフミ</t>
    </rPh>
    <phoneticPr fontId="1"/>
  </si>
  <si>
    <t>塗師岡里香</t>
    <rPh sb="0" eb="2">
      <t>ヌシ</t>
    </rPh>
    <rPh sb="2" eb="3">
      <t>オカ</t>
    </rPh>
    <rPh sb="3" eb="5">
      <t>リカ</t>
    </rPh>
    <phoneticPr fontId="1"/>
  </si>
  <si>
    <t>吉田　里穂</t>
    <rPh sb="0" eb="2">
      <t>ヨシタ</t>
    </rPh>
    <rPh sb="3" eb="5">
      <t>リホ</t>
    </rPh>
    <phoneticPr fontId="1"/>
  </si>
  <si>
    <t>駒崎　大貴</t>
    <rPh sb="0" eb="2">
      <t>コマサキ</t>
    </rPh>
    <rPh sb="3" eb="5">
      <t>ダイキ</t>
    </rPh>
    <phoneticPr fontId="1"/>
  </si>
  <si>
    <t>中村　正生</t>
    <rPh sb="0" eb="2">
      <t>ナカムラ</t>
    </rPh>
    <rPh sb="3" eb="5">
      <t>マサオ</t>
    </rPh>
    <phoneticPr fontId="1"/>
  </si>
  <si>
    <t>下田　悦子</t>
    <rPh sb="0" eb="2">
      <t>シモダ</t>
    </rPh>
    <rPh sb="3" eb="5">
      <t>エツコ</t>
    </rPh>
    <phoneticPr fontId="1"/>
  </si>
  <si>
    <t>笹島　佳代</t>
    <rPh sb="0" eb="2">
      <t>ササジマ</t>
    </rPh>
    <rPh sb="3" eb="5">
      <t>カヨ</t>
    </rPh>
    <phoneticPr fontId="1"/>
  </si>
  <si>
    <t>佐藤英津子</t>
    <rPh sb="0" eb="2">
      <t>サトウ</t>
    </rPh>
    <rPh sb="2" eb="3">
      <t>エイ</t>
    </rPh>
    <rPh sb="3" eb="4">
      <t>ツ</t>
    </rPh>
    <rPh sb="4" eb="5">
      <t>コ</t>
    </rPh>
    <phoneticPr fontId="1"/>
  </si>
  <si>
    <t>中元　大介</t>
    <rPh sb="0" eb="2">
      <t>ナカモト</t>
    </rPh>
    <rPh sb="3" eb="5">
      <t>ダイスケ</t>
    </rPh>
    <phoneticPr fontId="1"/>
  </si>
  <si>
    <t>稲垣　賢志</t>
    <rPh sb="0" eb="2">
      <t>イナガキ</t>
    </rPh>
    <rPh sb="3" eb="4">
      <t>サトシ</t>
    </rPh>
    <rPh sb="4" eb="5">
      <t>シ</t>
    </rPh>
    <phoneticPr fontId="1"/>
  </si>
  <si>
    <t>北川　欽也</t>
    <rPh sb="0" eb="2">
      <t>キタガワ</t>
    </rPh>
    <rPh sb="3" eb="5">
      <t>キンヤ</t>
    </rPh>
    <phoneticPr fontId="1"/>
  </si>
  <si>
    <t>成瀬　優子</t>
    <rPh sb="0" eb="2">
      <t>ナルセ</t>
    </rPh>
    <rPh sb="3" eb="5">
      <t>ユウコ</t>
    </rPh>
    <phoneticPr fontId="1"/>
  </si>
  <si>
    <t>佐藤　洋平</t>
    <rPh sb="0" eb="2">
      <t>サトウ</t>
    </rPh>
    <rPh sb="3" eb="5">
      <t>ヨウヘイ</t>
    </rPh>
    <phoneticPr fontId="1"/>
  </si>
  <si>
    <t>岡本　　聡</t>
    <rPh sb="0" eb="2">
      <t>オカモト</t>
    </rPh>
    <rPh sb="4" eb="5">
      <t>サトシ</t>
    </rPh>
    <phoneticPr fontId="1"/>
  </si>
  <si>
    <t>古本　勝教</t>
    <rPh sb="0" eb="2">
      <t>フルモト</t>
    </rPh>
    <rPh sb="3" eb="5">
      <t>カツノリ</t>
    </rPh>
    <phoneticPr fontId="1"/>
  </si>
  <si>
    <t>南野　勇一</t>
    <rPh sb="0" eb="2">
      <t>ミナミノ</t>
    </rPh>
    <rPh sb="3" eb="5">
      <t>ユウイチ</t>
    </rPh>
    <phoneticPr fontId="1"/>
  </si>
  <si>
    <t>係長</t>
    <rPh sb="0" eb="2">
      <t>カカリチョウ</t>
    </rPh>
    <phoneticPr fontId="1"/>
  </si>
  <si>
    <t>担当課長補佐</t>
    <rPh sb="0" eb="2">
      <t>タントウ</t>
    </rPh>
    <rPh sb="2" eb="4">
      <t>カチョウ</t>
    </rPh>
    <rPh sb="4" eb="6">
      <t>ホサ</t>
    </rPh>
    <phoneticPr fontId="1"/>
  </si>
  <si>
    <t>主査</t>
    <rPh sb="0" eb="2">
      <t>シュサ</t>
    </rPh>
    <phoneticPr fontId="1"/>
  </si>
  <si>
    <t>主任</t>
    <rPh sb="0" eb="2">
      <t>シュニン</t>
    </rPh>
    <phoneticPr fontId="1"/>
  </si>
  <si>
    <t>主事</t>
    <rPh sb="0" eb="2">
      <t>シュジ</t>
    </rPh>
    <phoneticPr fontId="1"/>
  </si>
  <si>
    <t>総務統括専門員</t>
    <rPh sb="0" eb="4">
      <t>ソウムトウカツ</t>
    </rPh>
    <rPh sb="4" eb="7">
      <t>センモンイン</t>
    </rPh>
    <phoneticPr fontId="1"/>
  </si>
  <si>
    <t>天野　優子</t>
    <rPh sb="0" eb="2">
      <t>アマノ</t>
    </rPh>
    <rPh sb="3" eb="5">
      <t>ユウコ</t>
    </rPh>
    <phoneticPr fontId="1"/>
  </si>
  <si>
    <t>北　まりえ</t>
    <rPh sb="0" eb="1">
      <t>キタ</t>
    </rPh>
    <phoneticPr fontId="1"/>
  </si>
  <si>
    <t>飼田　昭子</t>
    <rPh sb="0" eb="1">
      <t>カ</t>
    </rPh>
    <rPh sb="1" eb="2">
      <t>タ</t>
    </rPh>
    <rPh sb="3" eb="5">
      <t>アキコ</t>
    </rPh>
    <phoneticPr fontId="1"/>
  </si>
  <si>
    <t>清水　幸二</t>
    <rPh sb="0" eb="2">
      <t>シミズ</t>
    </rPh>
    <rPh sb="3" eb="5">
      <t>コウジ</t>
    </rPh>
    <phoneticPr fontId="1"/>
  </si>
  <si>
    <t>同村　真由美</t>
    <phoneticPr fontId="1"/>
  </si>
  <si>
    <t>伊津美ふみ枝</t>
    <phoneticPr fontId="1"/>
  </si>
  <si>
    <t>三田麻衣子</t>
    <rPh sb="0" eb="2">
      <t>ミタ</t>
    </rPh>
    <rPh sb="2" eb="5">
      <t>マイコ</t>
    </rPh>
    <phoneticPr fontId="1"/>
  </si>
  <si>
    <t>横山奈穂子</t>
    <rPh sb="0" eb="2">
      <t>ヨコヤマ</t>
    </rPh>
    <rPh sb="2" eb="5">
      <t>ナオコ</t>
    </rPh>
    <phoneticPr fontId="1"/>
  </si>
  <si>
    <t>指導員</t>
  </si>
  <si>
    <t>指導員</t>
    <phoneticPr fontId="1"/>
  </si>
  <si>
    <t>事務員</t>
    <rPh sb="0" eb="3">
      <t>ジムイン</t>
    </rPh>
    <phoneticPr fontId="1"/>
  </si>
  <si>
    <t>伊津美ふみ枝</t>
  </si>
  <si>
    <t>髙坂　美智代</t>
  </si>
  <si>
    <t>髙坂　美智代</t>
    <phoneticPr fontId="1"/>
  </si>
  <si>
    <t>〇</t>
  </si>
  <si>
    <t>〇</t>
    <phoneticPr fontId="1"/>
  </si>
  <si>
    <t>欠勤</t>
    <rPh sb="0" eb="2">
      <t>ケッキン</t>
    </rPh>
    <phoneticPr fontId="1"/>
  </si>
  <si>
    <t>4/12 11:50～16：50まで欠勤</t>
    <rPh sb="18" eb="20">
      <t>ケッキン</t>
    </rPh>
    <phoneticPr fontId="1"/>
  </si>
  <si>
    <t>×</t>
  </si>
  <si>
    <t>7/23 KMピラティス</t>
    <phoneticPr fontId="1"/>
  </si>
  <si>
    <t>7/30 かけっこチャレンジ</t>
    <phoneticPr fontId="1"/>
  </si>
  <si>
    <t>金野　亜紀</t>
    <rPh sb="0" eb="2">
      <t>カネノ</t>
    </rPh>
    <rPh sb="3" eb="5">
      <t>アキ</t>
    </rPh>
    <phoneticPr fontId="1"/>
  </si>
  <si>
    <t>9/24　内川まつり</t>
    <rPh sb="5" eb="7">
      <t>ウチカワ</t>
    </rPh>
    <phoneticPr fontId="1"/>
  </si>
  <si>
    <t>10/9　スポフェス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</si>
</sst>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h]:mm"/>
    <numFmt numFmtId="177" formatCode="gee\.mm\.dd\(aaa\)"/>
    <numFmt numFmtId="178" formatCode="m&quot;月分&quot;"/>
    <numFmt numFmtId="179" formatCode="dd"/>
    <numFmt numFmtId="180" formatCode="aaa"/>
    <numFmt numFmtId="181" formatCode="m/d"/>
  </numFmts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sz val="24"/>
      <name val="BIZ UDPゴシック"/>
      <family val="3"/>
      <charset val="128"/>
    </font>
    <font>
      <sz val="10"/>
      <name val="BIZ UDPゴシック"/>
      <family val="3"/>
      <charset val="128"/>
    </font>
    <font>
      <sz val="20"/>
      <name val="BIZ UDPゴシック"/>
      <family val="3"/>
      <charset val="128"/>
    </font>
    <font>
      <sz val="9"/>
      <name val="BIZ UDPゴシック"/>
      <family val="3"/>
      <charset val="128"/>
    </font>
    <font>
      <sz val="8"/>
      <name val="HG丸ｺﾞｼｯｸM-PRO"/>
      <family val="3"/>
      <charset val="128"/>
    </font>
    <font>
      <b/>
      <sz val="10"/>
      <name val="BIZ UDPゴシック"/>
      <family val="3"/>
      <charset val="128"/>
    </font>
    <font>
      <b/>
      <sz val="8"/>
      <name val="HG丸ｺﾞｼｯｸM-PRO"/>
      <family val="3"/>
      <charset val="128"/>
    </font>
    <font>
      <b/>
      <sz val="12"/>
      <name val="BIZ UDPゴシック"/>
      <family val="3"/>
      <charset val="128"/>
    </font>
    <font>
      <b/>
      <sz val="14"/>
      <name val="BIZ UDPゴシック"/>
      <family val="3"/>
      <charset val="128"/>
    </font>
    <font>
      <sz val="9"/>
      <name val="HGSｺﾞｼｯｸM"/>
      <family val="3"/>
      <charset val="128"/>
    </font>
    <font>
      <sz val="9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sz val="11"/>
      <color rgb="FF0070C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8"/>
      <color theme="1"/>
      <name val="BIZ UDPゴシック"/>
      <family val="3"/>
      <charset val="128"/>
    </font>
    <font>
      <b/>
      <sz val="10"/>
      <color rgb="FFFF0000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177" fontId="6" fillId="0" borderId="0" xfId="0" applyNumberFormat="1" applyFont="1">
      <alignment vertical="center"/>
    </xf>
    <xf numFmtId="0" fontId="6" fillId="0" borderId="0" xfId="0" applyFont="1">
      <alignment vertical="center"/>
    </xf>
    <xf numFmtId="177" fontId="6" fillId="2" borderId="0" xfId="0" applyNumberFormat="1" applyFont="1" applyFill="1">
      <alignment vertical="center"/>
    </xf>
    <xf numFmtId="0" fontId="6" fillId="3" borderId="0" xfId="0" applyFont="1" applyFill="1">
      <alignment vertical="center"/>
    </xf>
    <xf numFmtId="49" fontId="6" fillId="0" borderId="0" xfId="0" applyNumberFormat="1" applyFont="1">
      <alignment vertical="center"/>
    </xf>
    <xf numFmtId="20" fontId="0" fillId="0" borderId="0" xfId="0" applyNumberFormat="1">
      <alignment vertical="center"/>
    </xf>
    <xf numFmtId="49" fontId="2" fillId="0" borderId="0" xfId="0" applyNumberFormat="1" applyFont="1">
      <alignment vertical="center"/>
    </xf>
    <xf numFmtId="0" fontId="2" fillId="0" borderId="0" xfId="0" applyFont="1">
      <alignment vertical="center"/>
    </xf>
    <xf numFmtId="49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9" fontId="14" fillId="0" borderId="1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49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0" xfId="0" applyNumberFormat="1" applyFont="1">
      <alignment vertical="center"/>
    </xf>
    <xf numFmtId="0" fontId="7" fillId="0" borderId="0" xfId="0" applyFont="1">
      <alignment vertical="center"/>
    </xf>
    <xf numFmtId="49" fontId="7" fillId="0" borderId="0" xfId="0" applyNumberFormat="1" applyFont="1">
      <alignment vertical="center"/>
    </xf>
    <xf numFmtId="49" fontId="7" fillId="0" borderId="0" xfId="0" applyNumberFormat="1" applyFont="1" applyAlignment="1">
      <alignment horizontal="center" vertical="center"/>
    </xf>
    <xf numFmtId="49" fontId="15" fillId="0" borderId="0" xfId="0" applyNumberFormat="1" applyFont="1">
      <alignment vertical="center"/>
    </xf>
    <xf numFmtId="49" fontId="16" fillId="0" borderId="0" xfId="0" applyNumberFormat="1" applyFont="1">
      <alignment vertical="center"/>
    </xf>
    <xf numFmtId="0" fontId="5" fillId="0" borderId="0" xfId="0" applyFont="1" applyProtection="1">
      <alignment vertical="center"/>
      <protection locked="0"/>
    </xf>
    <xf numFmtId="49" fontId="3" fillId="0" borderId="0" xfId="0" applyNumberFormat="1" applyFont="1" applyAlignment="1">
      <alignment horizontal="center" vertical="center"/>
    </xf>
    <xf numFmtId="0" fontId="17" fillId="0" borderId="2" xfId="0" applyFont="1" applyBorder="1">
      <alignment vertical="center"/>
    </xf>
    <xf numFmtId="0" fontId="17" fillId="0" borderId="2" xfId="0" applyFont="1" applyBorder="1" applyAlignment="1">
      <alignment vertical="center" shrinkToFit="1"/>
    </xf>
    <xf numFmtId="180" fontId="14" fillId="0" borderId="3" xfId="0" applyNumberFormat="1" applyFont="1" applyBorder="1" applyAlignment="1">
      <alignment horizontal="center" vertical="center"/>
    </xf>
    <xf numFmtId="178" fontId="5" fillId="0" borderId="0" xfId="0" applyNumberFormat="1" applyFont="1" applyAlignment="1">
      <alignment horizontal="center" vertical="center"/>
    </xf>
    <xf numFmtId="176" fontId="8" fillId="0" borderId="15" xfId="0" applyNumberFormat="1" applyFont="1" applyBorder="1" applyProtection="1">
      <alignment vertical="center"/>
      <protection locked="0"/>
    </xf>
    <xf numFmtId="176" fontId="9" fillId="0" borderId="15" xfId="0" applyNumberFormat="1" applyFont="1" applyBorder="1">
      <alignment vertical="center"/>
    </xf>
    <xf numFmtId="176" fontId="8" fillId="5" borderId="15" xfId="0" applyNumberFormat="1" applyFont="1" applyFill="1" applyBorder="1">
      <alignment vertical="center"/>
    </xf>
    <xf numFmtId="176" fontId="8" fillId="4" borderId="15" xfId="0" applyNumberFormat="1" applyFont="1" applyFill="1" applyBorder="1" applyProtection="1">
      <alignment vertical="center"/>
      <protection locked="0"/>
    </xf>
    <xf numFmtId="49" fontId="11" fillId="0" borderId="1" xfId="0" applyNumberFormat="1" applyFont="1" applyBorder="1" applyAlignment="1" applyProtection="1">
      <alignment horizontal="center" vertical="center"/>
      <protection locked="0"/>
    </xf>
    <xf numFmtId="181" fontId="9" fillId="0" borderId="3" xfId="0" applyNumberFormat="1" applyFont="1" applyBorder="1" applyAlignment="1" applyProtection="1">
      <alignment horizontal="center" vertical="center"/>
      <protection locked="0"/>
    </xf>
    <xf numFmtId="179" fontId="14" fillId="0" borderId="16" xfId="0" applyNumberFormat="1" applyFont="1" applyBorder="1" applyAlignment="1">
      <alignment horizontal="center" vertical="center"/>
    </xf>
    <xf numFmtId="180" fontId="14" fillId="0" borderId="17" xfId="0" applyNumberFormat="1" applyFont="1" applyBorder="1" applyAlignment="1">
      <alignment horizontal="center" vertical="center"/>
    </xf>
    <xf numFmtId="49" fontId="11" fillId="0" borderId="16" xfId="0" applyNumberFormat="1" applyFont="1" applyBorder="1" applyAlignment="1" applyProtection="1">
      <alignment horizontal="center" vertical="center"/>
      <protection locked="0"/>
    </xf>
    <xf numFmtId="176" fontId="8" fillId="0" borderId="18" xfId="0" applyNumberFormat="1" applyFont="1" applyBorder="1" applyProtection="1">
      <alignment vertical="center"/>
      <protection locked="0"/>
    </xf>
    <xf numFmtId="176" fontId="9" fillId="0" borderId="18" xfId="0" applyNumberFormat="1" applyFont="1" applyBorder="1">
      <alignment vertical="center"/>
    </xf>
    <xf numFmtId="176" fontId="8" fillId="5" borderId="18" xfId="0" applyNumberFormat="1" applyFont="1" applyFill="1" applyBorder="1">
      <alignment vertical="center"/>
    </xf>
    <xf numFmtId="176" fontId="8" fillId="4" borderId="18" xfId="0" applyNumberFormat="1" applyFont="1" applyFill="1" applyBorder="1" applyProtection="1">
      <alignment vertical="center"/>
      <protection locked="0"/>
    </xf>
    <xf numFmtId="181" fontId="8" fillId="0" borderId="17" xfId="0" applyNumberFormat="1" applyFont="1" applyBorder="1" applyAlignment="1" applyProtection="1">
      <alignment horizontal="center" vertical="center"/>
      <protection locked="0"/>
    </xf>
    <xf numFmtId="49" fontId="10" fillId="0" borderId="6" xfId="0" applyNumberFormat="1" applyFont="1" applyBorder="1" applyAlignment="1" applyProtection="1">
      <alignment horizontal="center" vertical="center"/>
      <protection locked="0"/>
    </xf>
    <xf numFmtId="49" fontId="19" fillId="0" borderId="19" xfId="0" applyNumberFormat="1" applyFont="1" applyBorder="1" applyAlignment="1">
      <alignment horizontal="center" vertical="center"/>
    </xf>
    <xf numFmtId="49" fontId="8" fillId="0" borderId="19" xfId="0" applyNumberFormat="1" applyFont="1" applyBorder="1" applyAlignment="1">
      <alignment horizontal="center" vertical="center"/>
    </xf>
    <xf numFmtId="49" fontId="8" fillId="0" borderId="20" xfId="0" applyNumberFormat="1" applyFont="1" applyBorder="1" applyAlignment="1">
      <alignment horizontal="center" vertical="center"/>
    </xf>
    <xf numFmtId="49" fontId="8" fillId="5" borderId="19" xfId="0" applyNumberFormat="1" applyFont="1" applyFill="1" applyBorder="1" applyAlignment="1">
      <alignment horizontal="center" vertical="center"/>
    </xf>
    <xf numFmtId="49" fontId="8" fillId="4" borderId="7" xfId="0" applyNumberFormat="1" applyFont="1" applyFill="1" applyBorder="1" applyAlignment="1">
      <alignment horizontal="center" vertical="center"/>
    </xf>
    <xf numFmtId="49" fontId="8" fillId="0" borderId="21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vertical="center" shrinkToFit="1"/>
    </xf>
    <xf numFmtId="49" fontId="10" fillId="0" borderId="10" xfId="0" applyNumberFormat="1" applyFont="1" applyBorder="1" applyAlignment="1" applyProtection="1">
      <alignment horizontal="left" vertical="top"/>
      <protection locked="0"/>
    </xf>
    <xf numFmtId="49" fontId="10" fillId="0" borderId="12" xfId="0" applyNumberFormat="1" applyFont="1" applyBorder="1" applyAlignment="1" applyProtection="1">
      <alignment horizontal="left" vertical="top"/>
      <protection locked="0"/>
    </xf>
    <xf numFmtId="49" fontId="10" fillId="0" borderId="14" xfId="0" applyNumberFormat="1" applyFont="1" applyBorder="1" applyAlignment="1" applyProtection="1">
      <alignment horizontal="left" vertical="top"/>
      <protection locked="0"/>
    </xf>
    <xf numFmtId="49" fontId="8" fillId="0" borderId="12" xfId="0" applyNumberFormat="1" applyFont="1" applyBorder="1" applyAlignment="1" applyProtection="1">
      <alignment horizontal="left" vertical="top"/>
      <protection locked="0"/>
    </xf>
    <xf numFmtId="49" fontId="8" fillId="0" borderId="14" xfId="0" applyNumberFormat="1" applyFont="1" applyBorder="1" applyAlignment="1" applyProtection="1">
      <alignment horizontal="left" vertical="top"/>
      <protection locked="0"/>
    </xf>
    <xf numFmtId="49" fontId="8" fillId="0" borderId="10" xfId="0" applyNumberFormat="1" applyFont="1" applyBorder="1" applyAlignment="1" applyProtection="1">
      <alignment horizontal="left" vertical="center"/>
      <protection locked="0"/>
    </xf>
    <xf numFmtId="49" fontId="10" fillId="0" borderId="10" xfId="0" applyNumberFormat="1" applyFont="1" applyBorder="1" applyAlignment="1" applyProtection="1">
      <alignment horizontal="left" vertical="top" wrapText="1"/>
      <protection locked="0"/>
    </xf>
    <xf numFmtId="49" fontId="10" fillId="0" borderId="12" xfId="0" applyNumberFormat="1" applyFont="1" applyBorder="1" applyAlignment="1" applyProtection="1">
      <alignment horizontal="left" vertical="top" wrapText="1"/>
      <protection locked="0"/>
    </xf>
    <xf numFmtId="49" fontId="10" fillId="0" borderId="14" xfId="0" applyNumberFormat="1" applyFont="1" applyBorder="1" applyAlignment="1" applyProtection="1">
      <alignment horizontal="left" vertical="top" wrapText="1"/>
      <protection locked="0"/>
    </xf>
    <xf numFmtId="49" fontId="10" fillId="0" borderId="10" xfId="0" applyNumberFormat="1" applyFont="1" applyBorder="1" applyAlignment="1" applyProtection="1">
      <alignment horizontal="left" vertical="top"/>
      <protection locked="0"/>
    </xf>
    <xf numFmtId="49" fontId="10" fillId="0" borderId="12" xfId="0" applyNumberFormat="1" applyFont="1" applyBorder="1" applyAlignment="1" applyProtection="1">
      <alignment horizontal="left" vertical="top"/>
      <protection locked="0"/>
    </xf>
    <xf numFmtId="49" fontId="10" fillId="0" borderId="14" xfId="0" applyNumberFormat="1" applyFont="1" applyBorder="1" applyAlignment="1" applyProtection="1">
      <alignment horizontal="left" vertical="top"/>
      <protection locked="0"/>
    </xf>
    <xf numFmtId="178" fontId="5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79" fontId="18" fillId="0" borderId="10" xfId="0" applyNumberFormat="1" applyFont="1" applyBorder="1" applyAlignment="1">
      <alignment horizontal="center" vertical="center"/>
    </xf>
    <xf numFmtId="179" fontId="18" fillId="0" borderId="14" xfId="0" applyNumberFormat="1" applyFont="1" applyBorder="1" applyAlignment="1">
      <alignment horizontal="center" vertical="center"/>
    </xf>
    <xf numFmtId="49" fontId="2" fillId="4" borderId="9" xfId="0" applyNumberFormat="1" applyFont="1" applyFill="1" applyBorder="1" applyAlignment="1">
      <alignment horizontal="left" vertical="top" wrapText="1"/>
    </xf>
    <xf numFmtId="49" fontId="2" fillId="4" borderId="5" xfId="0" applyNumberFormat="1" applyFont="1" applyFill="1" applyBorder="1" applyAlignment="1">
      <alignment horizontal="left" vertical="top" wrapText="1"/>
    </xf>
    <xf numFmtId="49" fontId="2" fillId="4" borderId="10" xfId="0" applyNumberFormat="1" applyFont="1" applyFill="1" applyBorder="1" applyAlignment="1">
      <alignment horizontal="left" vertical="top" wrapText="1"/>
    </xf>
    <xf numFmtId="49" fontId="2" fillId="4" borderId="11" xfId="0" applyNumberFormat="1" applyFont="1" applyFill="1" applyBorder="1" applyAlignment="1">
      <alignment horizontal="left" vertical="top" wrapText="1"/>
    </xf>
    <xf numFmtId="49" fontId="2" fillId="4" borderId="0" xfId="0" applyNumberFormat="1" applyFont="1" applyFill="1" applyAlignment="1">
      <alignment horizontal="left" vertical="top" wrapText="1"/>
    </xf>
    <xf numFmtId="49" fontId="2" fillId="4" borderId="12" xfId="0" applyNumberFormat="1" applyFont="1" applyFill="1" applyBorder="1" applyAlignment="1">
      <alignment horizontal="left" vertical="top" wrapText="1"/>
    </xf>
    <xf numFmtId="49" fontId="2" fillId="4" borderId="13" xfId="0" applyNumberFormat="1" applyFont="1" applyFill="1" applyBorder="1" applyAlignment="1">
      <alignment horizontal="left" vertical="top" wrapText="1"/>
    </xf>
    <xf numFmtId="49" fontId="2" fillId="4" borderId="4" xfId="0" applyNumberFormat="1" applyFont="1" applyFill="1" applyBorder="1" applyAlignment="1">
      <alignment horizontal="left" vertical="top" wrapText="1"/>
    </xf>
    <xf numFmtId="49" fontId="2" fillId="4" borderId="14" xfId="0" applyNumberFormat="1" applyFont="1" applyFill="1" applyBorder="1" applyAlignment="1">
      <alignment horizontal="left" vertical="top" wrapText="1"/>
    </xf>
    <xf numFmtId="0" fontId="10" fillId="0" borderId="6" xfId="0" applyFont="1" applyBorder="1" applyAlignment="1">
      <alignment horizontal="center" vertical="center" textRotation="255"/>
    </xf>
    <xf numFmtId="0" fontId="10" fillId="0" borderId="7" xfId="0" applyFont="1" applyBorder="1" applyAlignment="1">
      <alignment horizontal="center" vertical="center" textRotation="255"/>
    </xf>
    <xf numFmtId="0" fontId="10" fillId="0" borderId="8" xfId="0" applyFont="1" applyBorder="1" applyAlignment="1">
      <alignment horizontal="center" vertical="center" textRotation="255"/>
    </xf>
    <xf numFmtId="49" fontId="2" fillId="0" borderId="6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 applyProtection="1">
      <alignment horizontal="left" vertical="top" wrapText="1"/>
      <protection locked="0"/>
    </xf>
    <xf numFmtId="49" fontId="8" fillId="0" borderId="12" xfId="0" applyNumberFormat="1" applyFont="1" applyBorder="1" applyAlignment="1" applyProtection="1">
      <alignment horizontal="left" vertical="top" wrapText="1"/>
      <protection locked="0"/>
    </xf>
    <xf numFmtId="49" fontId="8" fillId="0" borderId="14" xfId="0" applyNumberFormat="1" applyFont="1" applyBorder="1" applyAlignment="1" applyProtection="1">
      <alignment horizontal="left" vertical="top" wrapText="1"/>
      <protection locked="0"/>
    </xf>
    <xf numFmtId="49" fontId="10" fillId="0" borderId="22" xfId="0" applyNumberFormat="1" applyFont="1" applyBorder="1" applyAlignment="1" applyProtection="1">
      <alignment horizontal="left" vertical="top"/>
      <protection locked="0"/>
    </xf>
    <xf numFmtId="0" fontId="0" fillId="0" borderId="23" xfId="0" applyBorder="1" applyAlignment="1">
      <alignment horizontal="left" vertical="top"/>
    </xf>
    <xf numFmtId="0" fontId="0" fillId="0" borderId="24" xfId="0" applyBorder="1" applyAlignment="1">
      <alignment horizontal="left" vertical="top"/>
    </xf>
  </cellXfs>
  <cellStyles count="1">
    <cellStyle name="標準" xfId="0" builtinId="0"/>
  </cellStyles>
  <dxfs count="26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</sheetPr>
  <dimension ref="A1:D18"/>
  <sheetViews>
    <sheetView workbookViewId="0">
      <pane ySplit="1" topLeftCell="A2" activePane="bottomLeft" state="frozen"/>
      <selection pane="bottomLeft" activeCell="D8" sqref="D8"/>
    </sheetView>
  </sheetViews>
  <sheetFormatPr defaultRowHeight="12" x14ac:dyDescent="0.15"/>
  <cols>
    <col min="1" max="1" width="14" style="1" bestFit="1" customWidth="1"/>
    <col min="2" max="2" width="9" style="2"/>
    <col min="3" max="3" width="4.75" style="2" bestFit="1" customWidth="1"/>
    <col min="4" max="4" width="6.25" style="2" bestFit="1" customWidth="1"/>
    <col min="5" max="16384" width="9" style="2"/>
  </cols>
  <sheetData>
    <row r="1" spans="1:4" x14ac:dyDescent="0.15">
      <c r="A1" s="3" t="s">
        <v>6</v>
      </c>
      <c r="C1" s="4" t="s">
        <v>9</v>
      </c>
      <c r="D1" s="4"/>
    </row>
    <row r="2" spans="1:4" x14ac:dyDescent="0.15">
      <c r="A2" s="1">
        <v>45045</v>
      </c>
      <c r="C2" s="2">
        <v>1</v>
      </c>
      <c r="D2" s="5" t="s">
        <v>21</v>
      </c>
    </row>
    <row r="3" spans="1:4" x14ac:dyDescent="0.15">
      <c r="A3" s="1">
        <v>45049</v>
      </c>
      <c r="C3" s="2">
        <v>2</v>
      </c>
      <c r="D3" s="5" t="s">
        <v>22</v>
      </c>
    </row>
    <row r="4" spans="1:4" x14ac:dyDescent="0.15">
      <c r="A4" s="1">
        <v>45050</v>
      </c>
      <c r="C4" s="2">
        <v>3</v>
      </c>
      <c r="D4" s="5" t="s">
        <v>20</v>
      </c>
    </row>
    <row r="5" spans="1:4" x14ac:dyDescent="0.15">
      <c r="A5" s="1">
        <v>45051</v>
      </c>
      <c r="C5" s="2">
        <v>4</v>
      </c>
      <c r="D5" s="5" t="s">
        <v>19</v>
      </c>
    </row>
    <row r="6" spans="1:4" x14ac:dyDescent="0.15">
      <c r="A6" s="1">
        <v>45124</v>
      </c>
      <c r="C6" s="2">
        <v>5</v>
      </c>
      <c r="D6" s="2" t="s">
        <v>16</v>
      </c>
    </row>
    <row r="7" spans="1:4" x14ac:dyDescent="0.15">
      <c r="A7" s="1">
        <v>45149</v>
      </c>
      <c r="C7" s="2">
        <v>6</v>
      </c>
      <c r="D7" s="2" t="s">
        <v>68</v>
      </c>
    </row>
    <row r="8" spans="1:4" x14ac:dyDescent="0.15">
      <c r="A8" s="1">
        <v>45187</v>
      </c>
      <c r="C8" s="2">
        <v>7</v>
      </c>
      <c r="D8" s="2" t="s">
        <v>17</v>
      </c>
    </row>
    <row r="9" spans="1:4" x14ac:dyDescent="0.15">
      <c r="A9" s="1">
        <v>45192</v>
      </c>
      <c r="C9" s="2">
        <v>8</v>
      </c>
      <c r="D9" s="2" t="s">
        <v>18</v>
      </c>
    </row>
    <row r="10" spans="1:4" x14ac:dyDescent="0.15">
      <c r="A10" s="1">
        <v>45208</v>
      </c>
      <c r="C10" s="2">
        <v>9</v>
      </c>
      <c r="D10" s="2" t="s">
        <v>28</v>
      </c>
    </row>
    <row r="11" spans="1:4" x14ac:dyDescent="0.15">
      <c r="A11" s="1">
        <v>45233</v>
      </c>
    </row>
    <row r="12" spans="1:4" x14ac:dyDescent="0.15">
      <c r="A12" s="1">
        <v>45253</v>
      </c>
    </row>
    <row r="13" spans="1:4" x14ac:dyDescent="0.15">
      <c r="A13" s="1">
        <v>45292</v>
      </c>
    </row>
    <row r="14" spans="1:4" x14ac:dyDescent="0.15">
      <c r="A14" s="1">
        <v>45299</v>
      </c>
    </row>
    <row r="15" spans="1:4" x14ac:dyDescent="0.15">
      <c r="A15" s="1">
        <v>45334</v>
      </c>
    </row>
    <row r="16" spans="1:4" x14ac:dyDescent="0.15">
      <c r="A16" s="1">
        <v>45345</v>
      </c>
    </row>
    <row r="17" spans="1:1" x14ac:dyDescent="0.15">
      <c r="A17" s="1">
        <v>45371</v>
      </c>
    </row>
    <row r="18" spans="1:1" x14ac:dyDescent="0.15">
      <c r="A18" s="1">
        <v>44927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ACD81-28C0-4A9F-A1A6-9B495B2F88C5}">
  <sheetPr>
    <tabColor rgb="FFFFC000"/>
    <pageSetUpPr fitToPage="1"/>
  </sheetPr>
  <dimension ref="A1:AM55"/>
  <sheetViews>
    <sheetView view="pageBreakPreview" zoomScale="90" zoomScaleNormal="90" zoomScaleSheetLayoutView="90" workbookViewId="0">
      <pane ySplit="8" topLeftCell="A25" activePane="bottomLeft" state="frozen"/>
      <selection activeCell="E36" sqref="E36:AI36"/>
      <selection pane="bottomLeft" activeCell="W26" sqref="W26"/>
    </sheetView>
  </sheetViews>
  <sheetFormatPr defaultColWidth="8.625" defaultRowHeight="13.5" x14ac:dyDescent="0.15"/>
  <cols>
    <col min="1" max="1" width="13.25" style="8" bestFit="1" customWidth="1"/>
    <col min="2" max="2" width="8.625" style="7"/>
    <col min="3" max="3" width="10.625" style="7" customWidth="1"/>
    <col min="4" max="4" width="14.75" style="7" customWidth="1"/>
    <col min="5" max="5" width="7.5" style="7" bestFit="1" customWidth="1"/>
    <col min="6" max="6" width="8.25" style="7" customWidth="1"/>
    <col min="7" max="7" width="6.875" style="7" bestFit="1" customWidth="1"/>
    <col min="8" max="9" width="7.5" style="7" bestFit="1" customWidth="1"/>
    <col min="10" max="10" width="7.5" style="7" customWidth="1"/>
    <col min="11" max="35" width="7.5" style="7" bestFit="1" customWidth="1"/>
    <col min="36" max="36" width="21.25" style="7" customWidth="1"/>
    <col min="37" max="37" width="9.125" style="8" bestFit="1" customWidth="1"/>
    <col min="38" max="38" width="11.25" style="8" bestFit="1" customWidth="1"/>
    <col min="39" max="39" width="4.625" style="7" customWidth="1"/>
    <col min="40" max="16384" width="8.625" style="7"/>
  </cols>
  <sheetData>
    <row r="1" spans="1:39" ht="23.25" customHeight="1" x14ac:dyDescent="0.15">
      <c r="A1" s="22">
        <v>2023</v>
      </c>
      <c r="B1" s="7" t="s">
        <v>7</v>
      </c>
      <c r="E1" s="68" t="s">
        <v>29</v>
      </c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70"/>
      <c r="U1"/>
      <c r="V1"/>
      <c r="W1"/>
      <c r="X1"/>
      <c r="Y1"/>
    </row>
    <row r="2" spans="1:39" ht="23.25" x14ac:dyDescent="0.15">
      <c r="A2" s="22">
        <v>10</v>
      </c>
      <c r="B2" s="7" t="s">
        <v>8</v>
      </c>
      <c r="E2" s="71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3"/>
      <c r="U2"/>
      <c r="V2"/>
      <c r="W2"/>
      <c r="X2"/>
      <c r="Y2"/>
    </row>
    <row r="3" spans="1:39" x14ac:dyDescent="0.15">
      <c r="E3" s="71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3"/>
    </row>
    <row r="4" spans="1:39" ht="14.25" thickBot="1" x14ac:dyDescent="0.2">
      <c r="E4" s="74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6"/>
    </row>
    <row r="5" spans="1:39" ht="35.25" customHeight="1" thickBot="1" x14ac:dyDescent="0.2">
      <c r="C5" s="64" t="s">
        <v>1</v>
      </c>
      <c r="D5" s="64"/>
      <c r="E5" s="63">
        <f>DATE($A$1,$A$2,1)</f>
        <v>45200</v>
      </c>
      <c r="F5" s="63"/>
      <c r="G5" s="63"/>
      <c r="N5" s="65"/>
      <c r="O5" s="65"/>
      <c r="P5" s="65"/>
      <c r="Q5" s="65"/>
      <c r="R5" s="65"/>
      <c r="S5" s="65"/>
      <c r="W5" s="9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10"/>
      <c r="AM5" s="9"/>
    </row>
    <row r="6" spans="1:39" ht="32.25" customHeight="1" thickBot="1" x14ac:dyDescent="0.2">
      <c r="C6" s="23"/>
      <c r="D6" s="23"/>
      <c r="E6" s="27"/>
      <c r="F6" s="27"/>
      <c r="G6" s="27"/>
      <c r="N6" s="9"/>
      <c r="O6" s="9"/>
      <c r="P6" s="9"/>
      <c r="Q6" s="9"/>
      <c r="R6" s="9"/>
      <c r="S6" s="9"/>
      <c r="W6" s="9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10"/>
      <c r="AM6" s="9"/>
    </row>
    <row r="7" spans="1:39" ht="27" customHeight="1" x14ac:dyDescent="0.15">
      <c r="C7" s="80" t="s">
        <v>14</v>
      </c>
      <c r="D7" s="80" t="s">
        <v>0</v>
      </c>
      <c r="E7" s="34">
        <f>DATE($A$1,$A$2,1)</f>
        <v>45200</v>
      </c>
      <c r="F7" s="11">
        <f>E7+1</f>
        <v>45201</v>
      </c>
      <c r="G7" s="11">
        <f t="shared" ref="G7:AF7" si="0">F7+1</f>
        <v>45202</v>
      </c>
      <c r="H7" s="11">
        <f t="shared" si="0"/>
        <v>45203</v>
      </c>
      <c r="I7" s="11">
        <f t="shared" si="0"/>
        <v>45204</v>
      </c>
      <c r="J7" s="11">
        <f t="shared" si="0"/>
        <v>45205</v>
      </c>
      <c r="K7" s="11">
        <f t="shared" si="0"/>
        <v>45206</v>
      </c>
      <c r="L7" s="11">
        <f t="shared" si="0"/>
        <v>45207</v>
      </c>
      <c r="M7" s="11">
        <f t="shared" si="0"/>
        <v>45208</v>
      </c>
      <c r="N7" s="11">
        <f t="shared" si="0"/>
        <v>45209</v>
      </c>
      <c r="O7" s="11">
        <f t="shared" si="0"/>
        <v>45210</v>
      </c>
      <c r="P7" s="11">
        <f t="shared" si="0"/>
        <v>45211</v>
      </c>
      <c r="Q7" s="11">
        <f t="shared" si="0"/>
        <v>45212</v>
      </c>
      <c r="R7" s="11">
        <f t="shared" si="0"/>
        <v>45213</v>
      </c>
      <c r="S7" s="11">
        <f t="shared" si="0"/>
        <v>45214</v>
      </c>
      <c r="T7" s="11">
        <f t="shared" si="0"/>
        <v>45215</v>
      </c>
      <c r="U7" s="11">
        <f t="shared" si="0"/>
        <v>45216</v>
      </c>
      <c r="V7" s="11">
        <f t="shared" si="0"/>
        <v>45217</v>
      </c>
      <c r="W7" s="11">
        <f t="shared" si="0"/>
        <v>45218</v>
      </c>
      <c r="X7" s="11">
        <f t="shared" si="0"/>
        <v>45219</v>
      </c>
      <c r="Y7" s="11">
        <f t="shared" si="0"/>
        <v>45220</v>
      </c>
      <c r="Z7" s="11">
        <f t="shared" si="0"/>
        <v>45221</v>
      </c>
      <c r="AA7" s="11">
        <f t="shared" si="0"/>
        <v>45222</v>
      </c>
      <c r="AB7" s="11">
        <f t="shared" si="0"/>
        <v>45223</v>
      </c>
      <c r="AC7" s="11">
        <f t="shared" si="0"/>
        <v>45224</v>
      </c>
      <c r="AD7" s="11">
        <f t="shared" si="0"/>
        <v>45225</v>
      </c>
      <c r="AE7" s="11">
        <f t="shared" si="0"/>
        <v>45226</v>
      </c>
      <c r="AF7" s="11">
        <f t="shared" si="0"/>
        <v>45227</v>
      </c>
      <c r="AG7" s="11">
        <f>IF(MONTH(AF7+1)=MONTH(AF7),AF7+1,"")</f>
        <v>45228</v>
      </c>
      <c r="AH7" s="11">
        <f>IF(AG7="","",IF(MONTH(AG7+1)=MONTH(AG7),AG7+1,""))</f>
        <v>45229</v>
      </c>
      <c r="AI7" s="11">
        <f>IF(AH7="","",IF(MONTH(AH7+1)=MONTH(AH7),AH7+1,""))</f>
        <v>45230</v>
      </c>
      <c r="AJ7" s="66" t="s">
        <v>27</v>
      </c>
      <c r="AK7" s="10"/>
      <c r="AM7" s="10"/>
    </row>
    <row r="8" spans="1:39" ht="27" customHeight="1" thickBot="1" x14ac:dyDescent="0.2">
      <c r="C8" s="81"/>
      <c r="D8" s="81"/>
      <c r="E8" s="35">
        <f>IF(E7="","",E7)</f>
        <v>45200</v>
      </c>
      <c r="F8" s="26">
        <f t="shared" ref="F8:AI8" si="1">IF(F7="","",F7)</f>
        <v>45201</v>
      </c>
      <c r="G8" s="26">
        <f t="shared" si="1"/>
        <v>45202</v>
      </c>
      <c r="H8" s="26">
        <f t="shared" si="1"/>
        <v>45203</v>
      </c>
      <c r="I8" s="26">
        <f t="shared" si="1"/>
        <v>45204</v>
      </c>
      <c r="J8" s="26">
        <f t="shared" si="1"/>
        <v>45205</v>
      </c>
      <c r="K8" s="26">
        <f t="shared" si="1"/>
        <v>45206</v>
      </c>
      <c r="L8" s="26">
        <f t="shared" si="1"/>
        <v>45207</v>
      </c>
      <c r="M8" s="26">
        <f t="shared" si="1"/>
        <v>45208</v>
      </c>
      <c r="N8" s="26">
        <f t="shared" si="1"/>
        <v>45209</v>
      </c>
      <c r="O8" s="26">
        <f t="shared" si="1"/>
        <v>45210</v>
      </c>
      <c r="P8" s="26">
        <f t="shared" si="1"/>
        <v>45211</v>
      </c>
      <c r="Q8" s="26">
        <f t="shared" si="1"/>
        <v>45212</v>
      </c>
      <c r="R8" s="26">
        <f t="shared" si="1"/>
        <v>45213</v>
      </c>
      <c r="S8" s="26">
        <f t="shared" si="1"/>
        <v>45214</v>
      </c>
      <c r="T8" s="26">
        <f t="shared" si="1"/>
        <v>45215</v>
      </c>
      <c r="U8" s="26">
        <f t="shared" si="1"/>
        <v>45216</v>
      </c>
      <c r="V8" s="26">
        <f t="shared" si="1"/>
        <v>45217</v>
      </c>
      <c r="W8" s="26">
        <f t="shared" si="1"/>
        <v>45218</v>
      </c>
      <c r="X8" s="26">
        <f t="shared" si="1"/>
        <v>45219</v>
      </c>
      <c r="Y8" s="26">
        <f t="shared" si="1"/>
        <v>45220</v>
      </c>
      <c r="Z8" s="26">
        <f t="shared" si="1"/>
        <v>45221</v>
      </c>
      <c r="AA8" s="26">
        <f t="shared" si="1"/>
        <v>45222</v>
      </c>
      <c r="AB8" s="26">
        <f t="shared" si="1"/>
        <v>45223</v>
      </c>
      <c r="AC8" s="26">
        <f t="shared" si="1"/>
        <v>45224</v>
      </c>
      <c r="AD8" s="26">
        <f t="shared" si="1"/>
        <v>45225</v>
      </c>
      <c r="AE8" s="26">
        <f t="shared" si="1"/>
        <v>45226</v>
      </c>
      <c r="AF8" s="26">
        <f t="shared" si="1"/>
        <v>45227</v>
      </c>
      <c r="AG8" s="26">
        <f t="shared" si="1"/>
        <v>45228</v>
      </c>
      <c r="AH8" s="26">
        <f t="shared" si="1"/>
        <v>45229</v>
      </c>
      <c r="AI8" s="26">
        <f t="shared" si="1"/>
        <v>45230</v>
      </c>
      <c r="AJ8" s="67"/>
      <c r="AK8" s="12"/>
      <c r="AL8" s="13"/>
      <c r="AM8" s="14"/>
    </row>
    <row r="9" spans="1:39" ht="41.25" customHeight="1" x14ac:dyDescent="0.15">
      <c r="C9" s="77" t="str">
        <f>IF(D9="","",VLOOKUP(D9,名簿!$B:$C,2,FALSE))</f>
        <v>事務員</v>
      </c>
      <c r="D9" s="42" t="s">
        <v>64</v>
      </c>
      <c r="E9" s="36" t="s">
        <v>70</v>
      </c>
      <c r="F9" s="36" t="s">
        <v>66</v>
      </c>
      <c r="G9" s="36" t="s">
        <v>66</v>
      </c>
      <c r="H9" s="36" t="s">
        <v>66</v>
      </c>
      <c r="I9" s="36" t="s">
        <v>66</v>
      </c>
      <c r="J9" s="36" t="s">
        <v>66</v>
      </c>
      <c r="K9" s="36" t="s">
        <v>70</v>
      </c>
      <c r="L9" s="36" t="s">
        <v>70</v>
      </c>
      <c r="M9" s="36" t="s">
        <v>66</v>
      </c>
      <c r="N9" s="36" t="s">
        <v>66</v>
      </c>
      <c r="O9" s="36" t="s">
        <v>66</v>
      </c>
      <c r="P9" s="36" t="s">
        <v>66</v>
      </c>
      <c r="Q9" s="36" t="s">
        <v>66</v>
      </c>
      <c r="R9" s="36" t="s">
        <v>66</v>
      </c>
      <c r="S9" s="36" t="s">
        <v>70</v>
      </c>
      <c r="T9" s="36" t="s">
        <v>66</v>
      </c>
      <c r="U9" s="36" t="s">
        <v>66</v>
      </c>
      <c r="V9" s="36" t="s">
        <v>70</v>
      </c>
      <c r="W9" s="36" t="s">
        <v>66</v>
      </c>
      <c r="X9" s="36" t="s">
        <v>66</v>
      </c>
      <c r="Y9" s="36" t="s">
        <v>70</v>
      </c>
      <c r="Z9" s="36" t="s">
        <v>70</v>
      </c>
      <c r="AA9" s="36" t="s">
        <v>66</v>
      </c>
      <c r="AB9" s="36" t="s">
        <v>66</v>
      </c>
      <c r="AC9" s="36" t="s">
        <v>66</v>
      </c>
      <c r="AD9" s="36" t="s">
        <v>19</v>
      </c>
      <c r="AE9" s="36" t="s">
        <v>66</v>
      </c>
      <c r="AF9" s="36" t="s">
        <v>70</v>
      </c>
      <c r="AG9" s="36" t="s">
        <v>70</v>
      </c>
      <c r="AH9" s="36" t="s">
        <v>66</v>
      </c>
      <c r="AI9" s="36" t="s">
        <v>66</v>
      </c>
      <c r="AJ9" s="60" t="s">
        <v>75</v>
      </c>
      <c r="AK9" s="10" t="s">
        <v>15</v>
      </c>
      <c r="AL9" s="8">
        <f>COUNTIF(E9:AI9,"〇")</f>
        <v>21</v>
      </c>
      <c r="AM9" s="14"/>
    </row>
    <row r="10" spans="1:39" ht="20.100000000000001" customHeight="1" x14ac:dyDescent="0.15">
      <c r="C10" s="78"/>
      <c r="D10" s="44" t="s">
        <v>2</v>
      </c>
      <c r="E10" s="37"/>
      <c r="F10" s="28">
        <v>0.36805555555555558</v>
      </c>
      <c r="G10" s="28">
        <v>0.36805555555555558</v>
      </c>
      <c r="H10" s="28">
        <v>0.36805555555555558</v>
      </c>
      <c r="I10" s="28">
        <v>0.36805555555555558</v>
      </c>
      <c r="J10" s="28">
        <v>0.36805555555555558</v>
      </c>
      <c r="K10" s="28"/>
      <c r="L10" s="28"/>
      <c r="M10" s="28"/>
      <c r="N10" s="28">
        <v>0.36805555555555558</v>
      </c>
      <c r="O10" s="28">
        <v>0.36805555555555558</v>
      </c>
      <c r="P10" s="28">
        <v>0.36805555555555558</v>
      </c>
      <c r="Q10" s="28">
        <v>0.36805555555555558</v>
      </c>
      <c r="R10" s="28">
        <v>0.36805555555555558</v>
      </c>
      <c r="S10" s="28"/>
      <c r="T10" s="28">
        <v>0.36805555555555558</v>
      </c>
      <c r="U10" s="28">
        <v>0.36805555555555558</v>
      </c>
      <c r="V10" s="28"/>
      <c r="W10" s="28">
        <v>0.36805555555555558</v>
      </c>
      <c r="X10" s="28">
        <v>0.36805555555555558</v>
      </c>
      <c r="Y10" s="28"/>
      <c r="Z10" s="28"/>
      <c r="AA10" s="28">
        <v>0.36805555555555558</v>
      </c>
      <c r="AB10" s="28">
        <v>0.36805555555555558</v>
      </c>
      <c r="AC10" s="28">
        <v>0.36805555555555558</v>
      </c>
      <c r="AD10" s="28"/>
      <c r="AE10" s="28">
        <v>0.36805555555555558</v>
      </c>
      <c r="AF10" s="28"/>
      <c r="AG10" s="28"/>
      <c r="AH10" s="28">
        <v>0.36805555555555558</v>
      </c>
      <c r="AI10" s="28">
        <v>0.36805555555555558</v>
      </c>
      <c r="AJ10" s="61"/>
      <c r="AK10" s="10"/>
      <c r="AM10" s="14"/>
    </row>
    <row r="11" spans="1:39" ht="20.100000000000001" customHeight="1" x14ac:dyDescent="0.15">
      <c r="C11" s="78"/>
      <c r="D11" s="45" t="s">
        <v>3</v>
      </c>
      <c r="E11" s="37"/>
      <c r="F11" s="28">
        <v>0.70138888888888884</v>
      </c>
      <c r="G11" s="28">
        <v>0.70138888888888884</v>
      </c>
      <c r="H11" s="28">
        <v>0.70138888888888884</v>
      </c>
      <c r="I11" s="28">
        <v>0.70138888888888884</v>
      </c>
      <c r="J11" s="28">
        <v>0.65972222222222221</v>
      </c>
      <c r="K11" s="28"/>
      <c r="L11" s="28"/>
      <c r="M11" s="28"/>
      <c r="N11" s="28">
        <v>0.70138888888888884</v>
      </c>
      <c r="O11" s="28">
        <v>0.70138888888888884</v>
      </c>
      <c r="P11" s="28">
        <v>0.70138888888888884</v>
      </c>
      <c r="Q11" s="28">
        <v>0.49305555555555558</v>
      </c>
      <c r="R11" s="28">
        <v>0.70138888888888884</v>
      </c>
      <c r="S11" s="28"/>
      <c r="T11" s="28">
        <v>0.70138888888888884</v>
      </c>
      <c r="U11" s="28">
        <v>0.70138888888888884</v>
      </c>
      <c r="V11" s="28"/>
      <c r="W11" s="28">
        <v>0.70138888888888884</v>
      </c>
      <c r="X11" s="28">
        <v>0.70138888888888884</v>
      </c>
      <c r="Y11" s="28"/>
      <c r="Z11" s="28"/>
      <c r="AA11" s="28">
        <v>0.70138888888888884</v>
      </c>
      <c r="AB11" s="28">
        <v>0.70138888888888884</v>
      </c>
      <c r="AC11" s="28">
        <v>0.70138888888888884</v>
      </c>
      <c r="AD11" s="28"/>
      <c r="AE11" s="28">
        <v>0.70138888888888884</v>
      </c>
      <c r="AF11" s="28"/>
      <c r="AG11" s="28"/>
      <c r="AH11" s="28">
        <v>0.70138888888888884</v>
      </c>
      <c r="AI11" s="28">
        <v>0.61805555555555558</v>
      </c>
      <c r="AJ11" s="61"/>
      <c r="AK11" s="15"/>
      <c r="AL11" s="16"/>
      <c r="AM11" s="14"/>
    </row>
    <row r="12" spans="1:39" ht="20.100000000000001" customHeight="1" x14ac:dyDescent="0.15">
      <c r="C12" s="78"/>
      <c r="D12" s="43" t="s">
        <v>25</v>
      </c>
      <c r="E12" s="37"/>
      <c r="F12" s="28"/>
      <c r="G12" s="28"/>
      <c r="H12" s="28"/>
      <c r="I12" s="28"/>
      <c r="J12" s="28"/>
      <c r="K12" s="28"/>
      <c r="L12" s="28"/>
      <c r="M12" s="28">
        <v>0.375</v>
      </c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61"/>
      <c r="AK12" s="10"/>
      <c r="AM12" s="14"/>
    </row>
    <row r="13" spans="1:39" ht="20.100000000000001" customHeight="1" x14ac:dyDescent="0.15">
      <c r="C13" s="78"/>
      <c r="D13" s="43" t="s">
        <v>26</v>
      </c>
      <c r="E13" s="37"/>
      <c r="F13" s="28"/>
      <c r="G13" s="28"/>
      <c r="H13" s="28"/>
      <c r="I13" s="28"/>
      <c r="J13" s="28"/>
      <c r="K13" s="28"/>
      <c r="L13" s="28"/>
      <c r="M13" s="28">
        <v>0.66666666666666663</v>
      </c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61"/>
      <c r="AK13" s="15"/>
      <c r="AL13" s="16"/>
      <c r="AM13" s="14"/>
    </row>
    <row r="14" spans="1:39" s="18" customFormat="1" ht="20.100000000000001" hidden="1" customHeight="1" x14ac:dyDescent="0.15">
      <c r="A14" s="17"/>
      <c r="C14" s="78"/>
      <c r="D14" s="45" t="s">
        <v>11</v>
      </c>
      <c r="E14" s="38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61"/>
      <c r="AK14" s="15"/>
      <c r="AL14" s="16"/>
      <c r="AM14" s="19"/>
    </row>
    <row r="15" spans="1:39" ht="20.100000000000001" hidden="1" customHeight="1" x14ac:dyDescent="0.15">
      <c r="C15" s="78"/>
      <c r="D15" s="46" t="s">
        <v>5</v>
      </c>
      <c r="E15" s="39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61"/>
      <c r="AK15" s="7" t="s">
        <v>5</v>
      </c>
      <c r="AL15" s="16">
        <f>SUM(E15:AI15)</f>
        <v>0</v>
      </c>
    </row>
    <row r="16" spans="1:39" ht="20.100000000000001" customHeight="1" x14ac:dyDescent="0.15">
      <c r="C16" s="78"/>
      <c r="D16" s="47" t="s">
        <v>23</v>
      </c>
      <c r="E16" s="40"/>
      <c r="F16" s="31"/>
      <c r="G16" s="31"/>
      <c r="H16" s="31"/>
      <c r="I16" s="31"/>
      <c r="J16" s="31">
        <v>4.1666666666666664E-2</v>
      </c>
      <c r="K16" s="31"/>
      <c r="L16" s="31"/>
      <c r="M16" s="31"/>
      <c r="N16" s="31"/>
      <c r="O16" s="31"/>
      <c r="P16" s="31"/>
      <c r="Q16" s="31">
        <v>0.16666666666666666</v>
      </c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>
        <v>0.29166666666666669</v>
      </c>
      <c r="AE16" s="31"/>
      <c r="AF16" s="31"/>
      <c r="AG16" s="31"/>
      <c r="AH16" s="31"/>
      <c r="AI16" s="31">
        <v>8.3333333333333329E-2</v>
      </c>
      <c r="AJ16" s="61"/>
      <c r="AK16" s="15" t="s">
        <v>4</v>
      </c>
      <c r="AL16" s="16">
        <f>SUM(E16:AI16)</f>
        <v>0.58333333333333337</v>
      </c>
      <c r="AM16" s="14"/>
    </row>
    <row r="17" spans="1:39" s="18" customFormat="1" ht="20.100000000000001" customHeight="1" thickBot="1" x14ac:dyDescent="0.2">
      <c r="A17" s="17"/>
      <c r="C17" s="79"/>
      <c r="D17" s="48" t="s">
        <v>24</v>
      </c>
      <c r="E17" s="41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62"/>
      <c r="AK17" s="15"/>
      <c r="AL17" s="16"/>
      <c r="AM17" s="19"/>
    </row>
    <row r="18" spans="1:39" ht="41.25" customHeight="1" x14ac:dyDescent="0.15">
      <c r="C18" s="77" t="str">
        <f>IF(D18="","",VLOOKUP(D18,名簿!$B:$C,2,FALSE))</f>
        <v>事務員</v>
      </c>
      <c r="D18" s="42" t="s">
        <v>63</v>
      </c>
      <c r="E18" s="36" t="s">
        <v>70</v>
      </c>
      <c r="F18" s="36" t="s">
        <v>20</v>
      </c>
      <c r="G18" s="36" t="s">
        <v>66</v>
      </c>
      <c r="H18" s="36" t="s">
        <v>66</v>
      </c>
      <c r="I18" s="36" t="s">
        <v>66</v>
      </c>
      <c r="J18" s="36" t="s">
        <v>66</v>
      </c>
      <c r="K18" s="36" t="s">
        <v>70</v>
      </c>
      <c r="L18" s="36" t="s">
        <v>70</v>
      </c>
      <c r="M18" s="36" t="s">
        <v>70</v>
      </c>
      <c r="N18" s="36" t="s">
        <v>66</v>
      </c>
      <c r="O18" s="36" t="s">
        <v>66</v>
      </c>
      <c r="P18" s="36" t="s">
        <v>66</v>
      </c>
      <c r="Q18" s="36" t="s">
        <v>66</v>
      </c>
      <c r="R18" s="36" t="s">
        <v>70</v>
      </c>
      <c r="S18" s="36" t="s">
        <v>70</v>
      </c>
      <c r="T18" s="36" t="s">
        <v>66</v>
      </c>
      <c r="U18" s="36" t="s">
        <v>66</v>
      </c>
      <c r="V18" s="36" t="s">
        <v>66</v>
      </c>
      <c r="W18" s="36" t="s">
        <v>19</v>
      </c>
      <c r="X18" s="36" t="s">
        <v>66</v>
      </c>
      <c r="Y18" s="36" t="s">
        <v>70</v>
      </c>
      <c r="Z18" s="36" t="s">
        <v>66</v>
      </c>
      <c r="AA18" s="36" t="s">
        <v>20</v>
      </c>
      <c r="AB18" s="36" t="s">
        <v>66</v>
      </c>
      <c r="AC18" s="36" t="s">
        <v>66</v>
      </c>
      <c r="AD18" s="36" t="s">
        <v>66</v>
      </c>
      <c r="AE18" s="36" t="s">
        <v>66</v>
      </c>
      <c r="AF18" s="36" t="s">
        <v>70</v>
      </c>
      <c r="AG18" s="36" t="s">
        <v>70</v>
      </c>
      <c r="AH18" s="36" t="s">
        <v>66</v>
      </c>
      <c r="AI18" s="36" t="s">
        <v>66</v>
      </c>
      <c r="AJ18" s="57"/>
      <c r="AK18" s="10" t="s">
        <v>15</v>
      </c>
      <c r="AL18" s="8">
        <f>COUNTIF(E18:AI18,"〇")</f>
        <v>19</v>
      </c>
      <c r="AM18" s="14"/>
    </row>
    <row r="19" spans="1:39" ht="20.100000000000001" customHeight="1" x14ac:dyDescent="0.15">
      <c r="C19" s="78"/>
      <c r="D19" s="44" t="s">
        <v>2</v>
      </c>
      <c r="E19" s="37"/>
      <c r="F19" s="28"/>
      <c r="G19" s="28">
        <v>0.36805555555555558</v>
      </c>
      <c r="H19" s="28">
        <v>0.36805555555555558</v>
      </c>
      <c r="I19" s="28">
        <v>0.36805555555555558</v>
      </c>
      <c r="J19" s="28">
        <v>0.36805555555555558</v>
      </c>
      <c r="K19" s="28"/>
      <c r="L19" s="28"/>
      <c r="M19" s="28"/>
      <c r="N19" s="28">
        <v>0.36805555555555558</v>
      </c>
      <c r="O19" s="28">
        <v>0.36805555555555558</v>
      </c>
      <c r="P19" s="28">
        <v>0.36805555555555558</v>
      </c>
      <c r="Q19" s="28">
        <v>0.36805555555555558</v>
      </c>
      <c r="R19" s="28"/>
      <c r="S19" s="28"/>
      <c r="T19" s="28">
        <v>0.36805555555555558</v>
      </c>
      <c r="U19" s="28">
        <v>0.36805555555555558</v>
      </c>
      <c r="V19" s="28">
        <v>0.36805555555555558</v>
      </c>
      <c r="W19" s="28"/>
      <c r="X19" s="28">
        <v>0.36805555555555558</v>
      </c>
      <c r="Y19" s="28"/>
      <c r="Z19" s="28">
        <v>0.36805555555555558</v>
      </c>
      <c r="AA19" s="28"/>
      <c r="AB19" s="28">
        <v>0.36805555555555558</v>
      </c>
      <c r="AC19" s="28">
        <v>0.36805555555555558</v>
      </c>
      <c r="AD19" s="28">
        <v>0.36805555555555558</v>
      </c>
      <c r="AE19" s="28">
        <v>0.36805555555555558</v>
      </c>
      <c r="AF19" s="28"/>
      <c r="AG19" s="28"/>
      <c r="AH19" s="28">
        <v>0.36805555555555558</v>
      </c>
      <c r="AI19" s="28">
        <v>0.36805555555555558</v>
      </c>
      <c r="AJ19" s="58"/>
      <c r="AK19" s="10"/>
      <c r="AM19" s="14"/>
    </row>
    <row r="20" spans="1:39" ht="20.100000000000001" customHeight="1" x14ac:dyDescent="0.15">
      <c r="C20" s="78"/>
      <c r="D20" s="45" t="s">
        <v>3</v>
      </c>
      <c r="E20" s="37"/>
      <c r="F20" s="28"/>
      <c r="G20" s="28">
        <v>0.70138888888888884</v>
      </c>
      <c r="H20" s="28">
        <v>0.70138888888888884</v>
      </c>
      <c r="I20" s="28">
        <v>0.70138888888888884</v>
      </c>
      <c r="J20" s="28">
        <v>0.70138888888888884</v>
      </c>
      <c r="K20" s="28"/>
      <c r="L20" s="28"/>
      <c r="M20" s="28"/>
      <c r="N20" s="28">
        <v>0.70138888888888884</v>
      </c>
      <c r="O20" s="28">
        <v>0.70138888888888884</v>
      </c>
      <c r="P20" s="28">
        <v>0.70138888888888884</v>
      </c>
      <c r="Q20" s="28">
        <v>0.70138888888888884</v>
      </c>
      <c r="R20" s="28"/>
      <c r="S20" s="28"/>
      <c r="T20" s="28">
        <v>0.70138888888888884</v>
      </c>
      <c r="U20" s="28">
        <v>0.70138888888888884</v>
      </c>
      <c r="V20" s="28">
        <v>0.70138888888888884</v>
      </c>
      <c r="W20" s="28"/>
      <c r="X20" s="28">
        <v>0.70138888888888884</v>
      </c>
      <c r="Y20" s="28"/>
      <c r="Z20" s="28">
        <v>0.70138888888888884</v>
      </c>
      <c r="AA20" s="28"/>
      <c r="AB20" s="28">
        <v>0.70138888888888884</v>
      </c>
      <c r="AC20" s="28">
        <v>0.70138888888888884</v>
      </c>
      <c r="AD20" s="28">
        <v>0.70138888888888884</v>
      </c>
      <c r="AE20" s="28">
        <v>0.70138888888888884</v>
      </c>
      <c r="AF20" s="28"/>
      <c r="AG20" s="28"/>
      <c r="AH20" s="28">
        <v>0.49305555555555558</v>
      </c>
      <c r="AI20" s="28">
        <v>0.70138888888888884</v>
      </c>
      <c r="AJ20" s="58"/>
      <c r="AK20" s="15"/>
      <c r="AL20" s="16"/>
      <c r="AM20" s="14"/>
    </row>
    <row r="21" spans="1:39" ht="20.100000000000001" customHeight="1" x14ac:dyDescent="0.15">
      <c r="C21" s="78"/>
      <c r="D21" s="43" t="s">
        <v>25</v>
      </c>
      <c r="E21" s="37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58"/>
      <c r="AK21" s="10"/>
      <c r="AM21" s="14"/>
    </row>
    <row r="22" spans="1:39" ht="20.100000000000001" customHeight="1" x14ac:dyDescent="0.15">
      <c r="C22" s="78"/>
      <c r="D22" s="43" t="s">
        <v>26</v>
      </c>
      <c r="E22" s="37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58"/>
      <c r="AK22" s="15"/>
      <c r="AL22" s="16"/>
      <c r="AM22" s="14"/>
    </row>
    <row r="23" spans="1:39" s="18" customFormat="1" ht="20.100000000000001" hidden="1" customHeight="1" x14ac:dyDescent="0.15">
      <c r="A23" s="17"/>
      <c r="C23" s="78"/>
      <c r="D23" s="45" t="s">
        <v>11</v>
      </c>
      <c r="E23" s="38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>
        <f>IF(OR(V19="",V20="",AND(V19&lt;=TIME(12,0,0),V20&lt;=TIME(12,0,0)),AND(V19&gt;=TIME(13,0,0),V20&gt;=TIME(13,0,0))),0,VLOOKUP($D18,名簿!$B:$D,3,FALSE))</f>
        <v>4.1666666666666664E-2</v>
      </c>
      <c r="W23" s="29">
        <f>IF(OR(W19="",W20="",AND(W19&lt;=TIME(12,0,0),W20&lt;=TIME(12,0,0)),AND(W19&gt;=TIME(13,0,0),W20&gt;=TIME(13,0,0))),0,VLOOKUP($D18,名簿!$B:$D,3,FALSE))</f>
        <v>0</v>
      </c>
      <c r="X23" s="29">
        <f>IF(OR(X19="",X20="",AND(X19&lt;=TIME(12,0,0),X20&lt;=TIME(12,0,0)),AND(X19&gt;=TIME(13,0,0),X20&gt;=TIME(13,0,0))),0,VLOOKUP($D18,名簿!$B:$D,3,FALSE))</f>
        <v>4.1666666666666664E-2</v>
      </c>
      <c r="Y23" s="29">
        <f>IF(OR(Y19="",Y20="",AND(Y19&lt;=TIME(12,0,0),Y20&lt;=TIME(12,0,0)),AND(Y19&gt;=TIME(13,0,0),Y20&gt;=TIME(13,0,0))),0,VLOOKUP($D18,名簿!$B:$D,3,FALSE))</f>
        <v>0</v>
      </c>
      <c r="Z23" s="29">
        <f>IF(OR(Z19="",Z20="",AND(Z19&lt;=TIME(12,0,0),Z20&lt;=TIME(12,0,0)),AND(Z19&gt;=TIME(13,0,0),Z20&gt;=TIME(13,0,0))),0,VLOOKUP($D18,名簿!$B:$D,3,FALSE))</f>
        <v>4.1666666666666664E-2</v>
      </c>
      <c r="AA23" s="29">
        <f>IF(OR(AA19="",AA20="",AND(AA19&lt;=TIME(12,0,0),AA20&lt;=TIME(12,0,0)),AND(AA19&gt;=TIME(13,0,0),AA20&gt;=TIME(13,0,0))),0,VLOOKUP($D18,名簿!$B:$D,3,FALSE))</f>
        <v>0</v>
      </c>
      <c r="AB23" s="29">
        <f>IF(OR(AB19="",AB20="",AND(AB19&lt;=TIME(12,0,0),AB20&lt;=TIME(12,0,0)),AND(AB19&gt;=TIME(13,0,0),AB20&gt;=TIME(13,0,0))),0,VLOOKUP($D18,名簿!$B:$D,3,FALSE))</f>
        <v>4.1666666666666664E-2</v>
      </c>
      <c r="AC23" s="29">
        <f>IF(OR(AC19="",AC20="",AND(AC19&lt;=TIME(12,0,0),AC20&lt;=TIME(12,0,0)),AND(AC19&gt;=TIME(13,0,0),AC20&gt;=TIME(13,0,0))),0,VLOOKUP($D18,名簿!$B:$D,3,FALSE))</f>
        <v>4.1666666666666664E-2</v>
      </c>
      <c r="AD23" s="29">
        <f>IF(OR(AD19="",AD20="",AND(AD19&lt;=TIME(12,0,0),AD20&lt;=TIME(12,0,0)),AND(AD19&gt;=TIME(13,0,0),AD20&gt;=TIME(13,0,0))),0,VLOOKUP($D18,名簿!$B:$D,3,FALSE))</f>
        <v>4.1666666666666664E-2</v>
      </c>
      <c r="AE23" s="29">
        <f>IF(OR(AE19="",AE20="",AND(AE19&lt;=TIME(12,0,0),AE20&lt;=TIME(12,0,0)),AND(AE19&gt;=TIME(13,0,0),AE20&gt;=TIME(13,0,0))),0,VLOOKUP($D18,名簿!$B:$D,3,FALSE))</f>
        <v>4.1666666666666664E-2</v>
      </c>
      <c r="AF23" s="29">
        <f>IF(OR(AF19="",AF20="",AND(AF19&lt;=TIME(12,0,0),AF20&lt;=TIME(12,0,0)),AND(AF19&gt;=TIME(13,0,0),AF20&gt;=TIME(13,0,0))),0,VLOOKUP($D18,名簿!$B:$D,3,FALSE))</f>
        <v>0</v>
      </c>
      <c r="AG23" s="29">
        <f>IF(OR(AG19="",AG20="",AND(AG19&lt;=TIME(12,0,0),AG20&lt;=TIME(12,0,0)),AND(AG19&gt;=TIME(13,0,0),AG20&gt;=TIME(13,0,0))),0,VLOOKUP($D18,名簿!$B:$D,3,FALSE))</f>
        <v>0</v>
      </c>
      <c r="AH23" s="29">
        <f>IF(OR(AH19="",AH20="",AND(AH19&lt;=TIME(12,0,0),AH20&lt;=TIME(12,0,0)),AND(AH19&gt;=TIME(13,0,0),AH20&gt;=TIME(13,0,0))),0,VLOOKUP($D18,名簿!$B:$D,3,FALSE))</f>
        <v>0</v>
      </c>
      <c r="AI23" s="29">
        <f>IF(OR(AI19="",AI20="",AND(AI19&lt;=TIME(12,0,0),AI20&lt;=TIME(12,0,0)),AND(AI19&gt;=TIME(13,0,0),AI20&gt;=TIME(13,0,0))),0,VLOOKUP($D18,名簿!$B:$D,3,FALSE))</f>
        <v>4.1666666666666664E-2</v>
      </c>
      <c r="AJ23" s="58"/>
      <c r="AK23" s="15"/>
      <c r="AL23" s="16"/>
      <c r="AM23" s="19"/>
    </row>
    <row r="24" spans="1:39" ht="20.100000000000001" hidden="1" customHeight="1" x14ac:dyDescent="0.15">
      <c r="C24" s="78"/>
      <c r="D24" s="46" t="s">
        <v>5</v>
      </c>
      <c r="E24" s="39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>
        <f t="shared" ref="V24:AI24" si="2">IF(OR(V19="",V20=""),"",V20-V19-V23)</f>
        <v>0.29166666666666657</v>
      </c>
      <c r="W24" s="30" t="str">
        <f t="shared" si="2"/>
        <v/>
      </c>
      <c r="X24" s="30">
        <f t="shared" si="2"/>
        <v>0.29166666666666657</v>
      </c>
      <c r="Y24" s="30" t="str">
        <f t="shared" si="2"/>
        <v/>
      </c>
      <c r="Z24" s="30">
        <f t="shared" si="2"/>
        <v>0.29166666666666657</v>
      </c>
      <c r="AA24" s="30" t="str">
        <f t="shared" si="2"/>
        <v/>
      </c>
      <c r="AB24" s="30">
        <f t="shared" si="2"/>
        <v>0.29166666666666657</v>
      </c>
      <c r="AC24" s="30">
        <f t="shared" si="2"/>
        <v>0.29166666666666657</v>
      </c>
      <c r="AD24" s="30">
        <f t="shared" si="2"/>
        <v>0.29166666666666657</v>
      </c>
      <c r="AE24" s="30">
        <f t="shared" si="2"/>
        <v>0.29166666666666657</v>
      </c>
      <c r="AF24" s="30" t="str">
        <f t="shared" si="2"/>
        <v/>
      </c>
      <c r="AG24" s="30" t="str">
        <f t="shared" si="2"/>
        <v/>
      </c>
      <c r="AH24" s="30">
        <f t="shared" si="2"/>
        <v>0.125</v>
      </c>
      <c r="AI24" s="30">
        <f t="shared" si="2"/>
        <v>0.29166666666666657</v>
      </c>
      <c r="AJ24" s="58"/>
      <c r="AK24" s="7" t="s">
        <v>5</v>
      </c>
      <c r="AL24" s="16">
        <f>SUM(E24:AI24)</f>
        <v>2.4583333333333326</v>
      </c>
    </row>
    <row r="25" spans="1:39" ht="20.100000000000001" customHeight="1" x14ac:dyDescent="0.15">
      <c r="C25" s="78"/>
      <c r="D25" s="47" t="s">
        <v>23</v>
      </c>
      <c r="E25" s="40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>
        <v>0.29166666666666669</v>
      </c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>
        <v>0.16666666666666666</v>
      </c>
      <c r="AI25" s="31"/>
      <c r="AJ25" s="58"/>
      <c r="AK25" s="15" t="s">
        <v>4</v>
      </c>
      <c r="AL25" s="16">
        <f>SUM(E25:AI25)</f>
        <v>0.45833333333333337</v>
      </c>
      <c r="AM25" s="14"/>
    </row>
    <row r="26" spans="1:39" s="18" customFormat="1" ht="20.100000000000001" customHeight="1" thickBot="1" x14ac:dyDescent="0.2">
      <c r="A26" s="17"/>
      <c r="C26" s="79"/>
      <c r="D26" s="48" t="s">
        <v>24</v>
      </c>
      <c r="E26" s="41"/>
      <c r="F26" s="33">
        <v>45203</v>
      </c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>
        <v>22</v>
      </c>
      <c r="X26" s="33"/>
      <c r="Y26" s="33"/>
      <c r="Z26" s="33"/>
      <c r="AA26" s="33">
        <v>45224</v>
      </c>
      <c r="AB26" s="33"/>
      <c r="AC26" s="33"/>
      <c r="AD26" s="33"/>
      <c r="AE26" s="33"/>
      <c r="AF26" s="33"/>
      <c r="AG26" s="33"/>
      <c r="AH26" s="33"/>
      <c r="AI26" s="33"/>
      <c r="AJ26" s="59"/>
      <c r="AK26" s="15"/>
      <c r="AL26" s="16"/>
      <c r="AM26" s="19"/>
    </row>
    <row r="27" spans="1:39" ht="41.25" customHeight="1" x14ac:dyDescent="0.15">
      <c r="C27" s="77" t="str">
        <f>IF(D27="","",VLOOKUP(D27,名簿!$B:$C,2,FALSE))</f>
        <v>指導員</v>
      </c>
      <c r="D27" s="42" t="s">
        <v>58</v>
      </c>
      <c r="E27" s="36"/>
      <c r="F27" s="36" t="s">
        <v>66</v>
      </c>
      <c r="G27" s="36" t="s">
        <v>66</v>
      </c>
      <c r="H27" s="36" t="s">
        <v>66</v>
      </c>
      <c r="I27" s="36" t="s">
        <v>66</v>
      </c>
      <c r="J27" s="36" t="s">
        <v>66</v>
      </c>
      <c r="K27" s="36" t="s">
        <v>70</v>
      </c>
      <c r="L27" s="36" t="s">
        <v>70</v>
      </c>
      <c r="M27" s="36" t="s">
        <v>70</v>
      </c>
      <c r="N27" s="36" t="s">
        <v>66</v>
      </c>
      <c r="O27" s="36" t="s">
        <v>66</v>
      </c>
      <c r="P27" s="36" t="s">
        <v>66</v>
      </c>
      <c r="Q27" s="36" t="s">
        <v>66</v>
      </c>
      <c r="R27" s="36" t="s">
        <v>70</v>
      </c>
      <c r="S27" s="36" t="s">
        <v>70</v>
      </c>
      <c r="T27" s="36" t="s">
        <v>66</v>
      </c>
      <c r="U27" s="36" t="s">
        <v>66</v>
      </c>
      <c r="V27" s="36" t="s">
        <v>66</v>
      </c>
      <c r="W27" s="36" t="s">
        <v>66</v>
      </c>
      <c r="X27" s="36" t="s">
        <v>66</v>
      </c>
      <c r="Y27" s="36" t="s">
        <v>70</v>
      </c>
      <c r="Z27" s="36" t="s">
        <v>70</v>
      </c>
      <c r="AA27" s="36" t="s">
        <v>66</v>
      </c>
      <c r="AB27" s="36" t="s">
        <v>66</v>
      </c>
      <c r="AC27" s="36" t="s">
        <v>66</v>
      </c>
      <c r="AD27" s="36" t="s">
        <v>66</v>
      </c>
      <c r="AE27" s="36" t="s">
        <v>66</v>
      </c>
      <c r="AF27" s="36" t="s">
        <v>70</v>
      </c>
      <c r="AG27" s="36" t="s">
        <v>70</v>
      </c>
      <c r="AH27" s="36" t="s">
        <v>66</v>
      </c>
      <c r="AI27" s="36" t="s">
        <v>66</v>
      </c>
      <c r="AJ27" s="60"/>
      <c r="AK27" s="10" t="s">
        <v>15</v>
      </c>
      <c r="AL27" s="8">
        <f>COUNTIF(E27:AI27,"〇")</f>
        <v>21</v>
      </c>
      <c r="AM27" s="14"/>
    </row>
    <row r="28" spans="1:39" ht="20.100000000000001" customHeight="1" x14ac:dyDescent="0.15">
      <c r="C28" s="78"/>
      <c r="D28" s="44" t="s">
        <v>2</v>
      </c>
      <c r="E28" s="37"/>
      <c r="F28" s="28">
        <v>0.36805555555555558</v>
      </c>
      <c r="G28" s="28">
        <v>0.36805555555555558</v>
      </c>
      <c r="H28" s="28">
        <v>0.36805555555555558</v>
      </c>
      <c r="I28" s="28">
        <v>0.36805555555555558</v>
      </c>
      <c r="J28" s="28">
        <v>0.36805555555555558</v>
      </c>
      <c r="K28" s="28"/>
      <c r="L28" s="28"/>
      <c r="M28" s="28"/>
      <c r="N28" s="28">
        <v>0.4513888888888889</v>
      </c>
      <c r="O28" s="28">
        <v>0.36805555555555558</v>
      </c>
      <c r="P28" s="28">
        <v>0.36805555555555558</v>
      </c>
      <c r="Q28" s="28">
        <v>0.36805555555555558</v>
      </c>
      <c r="R28" s="28"/>
      <c r="S28" s="28"/>
      <c r="T28" s="28">
        <v>0.36805555555555558</v>
      </c>
      <c r="U28" s="28">
        <v>0.36805555555555558</v>
      </c>
      <c r="V28" s="28">
        <v>0.36805555555555558</v>
      </c>
      <c r="W28" s="28">
        <v>0.36805555555555558</v>
      </c>
      <c r="X28" s="28">
        <v>0.36805555555555558</v>
      </c>
      <c r="Y28" s="28"/>
      <c r="Z28" s="28"/>
      <c r="AA28" s="28">
        <v>0.36805555555555558</v>
      </c>
      <c r="AB28" s="28">
        <v>0.36805555555555558</v>
      </c>
      <c r="AC28" s="28">
        <v>0.36805555555555558</v>
      </c>
      <c r="AD28" s="28">
        <v>0.36805555555555558</v>
      </c>
      <c r="AE28" s="28">
        <v>0.36805555555555558</v>
      </c>
      <c r="AF28" s="28"/>
      <c r="AG28" s="28"/>
      <c r="AH28" s="28">
        <v>0.36805555555555558</v>
      </c>
      <c r="AI28" s="28">
        <v>0.36805555555555558</v>
      </c>
      <c r="AJ28" s="61"/>
      <c r="AK28" s="10"/>
      <c r="AM28" s="14"/>
    </row>
    <row r="29" spans="1:39" ht="20.100000000000001" customHeight="1" x14ac:dyDescent="0.15">
      <c r="C29" s="78"/>
      <c r="D29" s="45" t="s">
        <v>3</v>
      </c>
      <c r="E29" s="37"/>
      <c r="F29" s="28">
        <v>0.70138888888888884</v>
      </c>
      <c r="G29" s="28">
        <v>0.70138888888888884</v>
      </c>
      <c r="H29" s="28">
        <v>0.65972222222222221</v>
      </c>
      <c r="I29" s="28">
        <v>0.70138888888888884</v>
      </c>
      <c r="J29" s="28">
        <v>0.70138888888888884</v>
      </c>
      <c r="K29" s="28"/>
      <c r="L29" s="28"/>
      <c r="M29" s="28"/>
      <c r="N29" s="28">
        <v>0.70138888888888884</v>
      </c>
      <c r="O29" s="28">
        <v>0.70138888888888884</v>
      </c>
      <c r="P29" s="28">
        <v>0.70138888888888884</v>
      </c>
      <c r="Q29" s="28">
        <v>0.70138888888888884</v>
      </c>
      <c r="R29" s="28"/>
      <c r="S29" s="28"/>
      <c r="T29" s="28">
        <v>0.70138888888888884</v>
      </c>
      <c r="U29" s="28">
        <v>0.70138888888888884</v>
      </c>
      <c r="V29" s="28">
        <v>0.61805555555555558</v>
      </c>
      <c r="W29" s="28">
        <v>0.70138888888888884</v>
      </c>
      <c r="X29" s="28">
        <v>0.70138888888888884</v>
      </c>
      <c r="Y29" s="28"/>
      <c r="Z29" s="28"/>
      <c r="AA29" s="28">
        <v>0.70138888888888884</v>
      </c>
      <c r="AB29" s="28">
        <v>0.70138888888888884</v>
      </c>
      <c r="AC29" s="28">
        <v>0.70138888888888884</v>
      </c>
      <c r="AD29" s="28">
        <v>0.70138888888888884</v>
      </c>
      <c r="AE29" s="28">
        <v>0.70138888888888884</v>
      </c>
      <c r="AF29" s="28"/>
      <c r="AG29" s="28"/>
      <c r="AH29" s="28">
        <v>0.70138888888888884</v>
      </c>
      <c r="AI29" s="28">
        <v>0.70138888888888884</v>
      </c>
      <c r="AJ29" s="61"/>
      <c r="AK29" s="15"/>
      <c r="AL29" s="16"/>
      <c r="AM29" s="14"/>
    </row>
    <row r="30" spans="1:39" ht="20.100000000000001" customHeight="1" x14ac:dyDescent="0.15">
      <c r="C30" s="78"/>
      <c r="D30" s="43" t="s">
        <v>25</v>
      </c>
      <c r="E30" s="37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61"/>
      <c r="AK30" s="10"/>
      <c r="AM30" s="14"/>
    </row>
    <row r="31" spans="1:39" ht="20.100000000000001" customHeight="1" x14ac:dyDescent="0.15">
      <c r="C31" s="78"/>
      <c r="D31" s="43" t="s">
        <v>26</v>
      </c>
      <c r="E31" s="37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61"/>
      <c r="AK31" s="15"/>
      <c r="AL31" s="16"/>
      <c r="AM31" s="14"/>
    </row>
    <row r="32" spans="1:39" s="18" customFormat="1" ht="20.100000000000001" hidden="1" customHeight="1" x14ac:dyDescent="0.15">
      <c r="A32" s="17"/>
      <c r="C32" s="78"/>
      <c r="D32" s="45" t="s">
        <v>11</v>
      </c>
      <c r="E32" s="38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>
        <f>IF(OR(V28="",V29="",AND(V28&lt;=TIME(12,0,0),V29&lt;=TIME(12,0,0)),AND(V28&gt;=TIME(13,0,0),V29&gt;=TIME(13,0,0))),0,VLOOKUP($D27,名簿!$B:$D,3,FALSE))</f>
        <v>4.1666666666666664E-2</v>
      </c>
      <c r="W32" s="29">
        <f>IF(OR(W28="",W29="",AND(W28&lt;=TIME(12,0,0),W29&lt;=TIME(12,0,0)),AND(W28&gt;=TIME(13,0,0),W29&gt;=TIME(13,0,0))),0,VLOOKUP($D27,名簿!$B:$D,3,FALSE))</f>
        <v>4.1666666666666664E-2</v>
      </c>
      <c r="X32" s="29">
        <f>IF(OR(X28="",X29="",AND(X28&lt;=TIME(12,0,0),X29&lt;=TIME(12,0,0)),AND(X28&gt;=TIME(13,0,0),X29&gt;=TIME(13,0,0))),0,VLOOKUP($D27,名簿!$B:$D,3,FALSE))</f>
        <v>4.1666666666666664E-2</v>
      </c>
      <c r="Y32" s="29">
        <f>IF(OR(Y28="",Y29="",AND(Y28&lt;=TIME(12,0,0),Y29&lt;=TIME(12,0,0)),AND(Y28&gt;=TIME(13,0,0),Y29&gt;=TIME(13,0,0))),0,VLOOKUP($D27,名簿!$B:$D,3,FALSE))</f>
        <v>0</v>
      </c>
      <c r="Z32" s="29">
        <f>IF(OR(Z28="",Z29="",AND(Z28&lt;=TIME(12,0,0),Z29&lt;=TIME(12,0,0)),AND(Z28&gt;=TIME(13,0,0),Z29&gt;=TIME(13,0,0))),0,VLOOKUP($D27,名簿!$B:$D,3,FALSE))</f>
        <v>0</v>
      </c>
      <c r="AA32" s="29">
        <f>IF(OR(AA28="",AA29="",AND(AA28&lt;=TIME(12,0,0),AA29&lt;=TIME(12,0,0)),AND(AA28&gt;=TIME(13,0,0),AA29&gt;=TIME(13,0,0))),0,VLOOKUP($D27,名簿!$B:$D,3,FALSE))</f>
        <v>4.1666666666666664E-2</v>
      </c>
      <c r="AB32" s="29">
        <f>IF(OR(AB28="",AB29="",AND(AB28&lt;=TIME(12,0,0),AB29&lt;=TIME(12,0,0)),AND(AB28&gt;=TIME(13,0,0),AB29&gt;=TIME(13,0,0))),0,VLOOKUP($D27,名簿!$B:$D,3,FALSE))</f>
        <v>4.1666666666666664E-2</v>
      </c>
      <c r="AC32" s="29">
        <f>IF(OR(AC28="",AC29="",AND(AC28&lt;=TIME(12,0,0),AC29&lt;=TIME(12,0,0)),AND(AC28&gt;=TIME(13,0,0),AC29&gt;=TIME(13,0,0))),0,VLOOKUP($D27,名簿!$B:$D,3,FALSE))</f>
        <v>4.1666666666666664E-2</v>
      </c>
      <c r="AD32" s="29">
        <f>IF(OR(AD28="",AD29="",AND(AD28&lt;=TIME(12,0,0),AD29&lt;=TIME(12,0,0)),AND(AD28&gt;=TIME(13,0,0),AD29&gt;=TIME(13,0,0))),0,VLOOKUP($D27,名簿!$B:$D,3,FALSE))</f>
        <v>4.1666666666666664E-2</v>
      </c>
      <c r="AE32" s="29">
        <f>IF(OR(AE28="",AE29="",AND(AE28&lt;=TIME(12,0,0),AE29&lt;=TIME(12,0,0)),AND(AE28&gt;=TIME(13,0,0),AE29&gt;=TIME(13,0,0))),0,VLOOKUP($D27,名簿!$B:$D,3,FALSE))</f>
        <v>4.1666666666666664E-2</v>
      </c>
      <c r="AF32" s="29">
        <f>IF(OR(AF28="",AF29="",AND(AF28&lt;=TIME(12,0,0),AF29&lt;=TIME(12,0,0)),AND(AF28&gt;=TIME(13,0,0),AF29&gt;=TIME(13,0,0))),0,VLOOKUP($D27,名簿!$B:$D,3,FALSE))</f>
        <v>0</v>
      </c>
      <c r="AG32" s="29">
        <f>IF(OR(AG28="",AG29="",AND(AG28&lt;=TIME(12,0,0),AG29&lt;=TIME(12,0,0)),AND(AG28&gt;=TIME(13,0,0),AG29&gt;=TIME(13,0,0))),0,VLOOKUP($D27,名簿!$B:$D,3,FALSE))</f>
        <v>0</v>
      </c>
      <c r="AH32" s="29">
        <f>IF(OR(AH28="",AH29="",AND(AH28&lt;=TIME(12,0,0),AH29&lt;=TIME(12,0,0)),AND(AH28&gt;=TIME(13,0,0),AH29&gt;=TIME(13,0,0))),0,VLOOKUP($D27,名簿!$B:$D,3,FALSE))</f>
        <v>4.1666666666666664E-2</v>
      </c>
      <c r="AI32" s="29">
        <f>IF(OR(AI28="",AI29="",AND(AI28&lt;=TIME(12,0,0),AI29&lt;=TIME(12,0,0)),AND(AI28&gt;=TIME(13,0,0),AI29&gt;=TIME(13,0,0))),0,VLOOKUP($D27,名簿!$B:$D,3,FALSE))</f>
        <v>4.1666666666666664E-2</v>
      </c>
      <c r="AJ32" s="61"/>
      <c r="AK32" s="15"/>
      <c r="AL32" s="16"/>
      <c r="AM32" s="19"/>
    </row>
    <row r="33" spans="1:39" ht="20.100000000000001" hidden="1" customHeight="1" x14ac:dyDescent="0.15">
      <c r="C33" s="78"/>
      <c r="D33" s="46" t="s">
        <v>5</v>
      </c>
      <c r="E33" s="39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>
        <f t="shared" ref="V33:AI33" si="3">IF(OR(V28="",V29=""),"",V29-V28-V32)</f>
        <v>0.20833333333333334</v>
      </c>
      <c r="W33" s="30">
        <f t="shared" si="3"/>
        <v>0.29166666666666657</v>
      </c>
      <c r="X33" s="30">
        <f t="shared" si="3"/>
        <v>0.29166666666666657</v>
      </c>
      <c r="Y33" s="30" t="str">
        <f t="shared" si="3"/>
        <v/>
      </c>
      <c r="Z33" s="30" t="str">
        <f t="shared" si="3"/>
        <v/>
      </c>
      <c r="AA33" s="30">
        <f t="shared" si="3"/>
        <v>0.29166666666666657</v>
      </c>
      <c r="AB33" s="30">
        <f t="shared" si="3"/>
        <v>0.29166666666666657</v>
      </c>
      <c r="AC33" s="30">
        <f t="shared" si="3"/>
        <v>0.29166666666666657</v>
      </c>
      <c r="AD33" s="30">
        <f t="shared" si="3"/>
        <v>0.29166666666666657</v>
      </c>
      <c r="AE33" s="30">
        <f t="shared" si="3"/>
        <v>0.29166666666666657</v>
      </c>
      <c r="AF33" s="30" t="str">
        <f t="shared" si="3"/>
        <v/>
      </c>
      <c r="AG33" s="30" t="str">
        <f t="shared" si="3"/>
        <v/>
      </c>
      <c r="AH33" s="30">
        <f t="shared" si="3"/>
        <v>0.29166666666666657</v>
      </c>
      <c r="AI33" s="30">
        <f t="shared" si="3"/>
        <v>0.29166666666666657</v>
      </c>
      <c r="AJ33" s="61"/>
      <c r="AK33" s="7" t="s">
        <v>5</v>
      </c>
      <c r="AL33" s="16">
        <f>SUM(E33:AI33)</f>
        <v>2.8333333333333321</v>
      </c>
    </row>
    <row r="34" spans="1:39" ht="20.100000000000001" customHeight="1" x14ac:dyDescent="0.15">
      <c r="C34" s="78"/>
      <c r="D34" s="47" t="s">
        <v>23</v>
      </c>
      <c r="E34" s="40"/>
      <c r="F34" s="31"/>
      <c r="G34" s="31"/>
      <c r="H34" s="31">
        <v>4.1666666666666664E-2</v>
      </c>
      <c r="I34" s="31"/>
      <c r="J34" s="31"/>
      <c r="K34" s="31"/>
      <c r="L34" s="31"/>
      <c r="M34" s="31"/>
      <c r="N34" s="31">
        <v>8.3333333333333329E-2</v>
      </c>
      <c r="O34" s="31"/>
      <c r="P34" s="31"/>
      <c r="Q34" s="31"/>
      <c r="R34" s="31"/>
      <c r="S34" s="31"/>
      <c r="T34" s="31"/>
      <c r="U34" s="31"/>
      <c r="V34" s="31">
        <v>8.3333333333333329E-2</v>
      </c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61"/>
      <c r="AK34" s="15" t="s">
        <v>4</v>
      </c>
      <c r="AL34" s="16">
        <f>SUM(E34:AI34)</f>
        <v>0.20833333333333331</v>
      </c>
      <c r="AM34" s="14"/>
    </row>
    <row r="35" spans="1:39" s="18" customFormat="1" ht="20.100000000000001" customHeight="1" thickBot="1" x14ac:dyDescent="0.2">
      <c r="A35" s="17"/>
      <c r="C35" s="79"/>
      <c r="D35" s="48" t="s">
        <v>24</v>
      </c>
      <c r="E35" s="41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62"/>
      <c r="AK35" s="15"/>
      <c r="AL35" s="16"/>
      <c r="AM35" s="19"/>
    </row>
    <row r="36" spans="1:39" ht="41.25" customHeight="1" x14ac:dyDescent="0.15">
      <c r="C36" s="77" t="str">
        <f>IF(D36="","",VLOOKUP(D36,名簿!$B:$C,2,FALSE))</f>
        <v>指導員</v>
      </c>
      <c r="D36" s="42" t="s">
        <v>59</v>
      </c>
      <c r="E36" s="36"/>
      <c r="F36" s="36" t="s">
        <v>66</v>
      </c>
      <c r="G36" s="36" t="s">
        <v>66</v>
      </c>
      <c r="H36" s="36" t="s">
        <v>19</v>
      </c>
      <c r="I36" s="36" t="s">
        <v>66</v>
      </c>
      <c r="J36" s="36" t="s">
        <v>66</v>
      </c>
      <c r="K36" s="36" t="s">
        <v>70</v>
      </c>
      <c r="L36" s="36" t="s">
        <v>70</v>
      </c>
      <c r="M36" s="36" t="s">
        <v>70</v>
      </c>
      <c r="N36" s="36" t="s">
        <v>66</v>
      </c>
      <c r="O36" s="36" t="s">
        <v>66</v>
      </c>
      <c r="P36" s="36" t="s">
        <v>66</v>
      </c>
      <c r="Q36" s="36" t="s">
        <v>66</v>
      </c>
      <c r="R36" s="36" t="s">
        <v>70</v>
      </c>
      <c r="S36" s="36" t="s">
        <v>70</v>
      </c>
      <c r="T36" s="36" t="s">
        <v>66</v>
      </c>
      <c r="U36" s="36" t="s">
        <v>66</v>
      </c>
      <c r="V36" s="36" t="s">
        <v>66</v>
      </c>
      <c r="W36" s="36" t="s">
        <v>66</v>
      </c>
      <c r="X36" s="36" t="s">
        <v>66</v>
      </c>
      <c r="Y36" s="36" t="s">
        <v>70</v>
      </c>
      <c r="Z36" s="36" t="s">
        <v>70</v>
      </c>
      <c r="AA36" s="36" t="s">
        <v>66</v>
      </c>
      <c r="AB36" s="36" t="s">
        <v>66</v>
      </c>
      <c r="AC36" s="36" t="s">
        <v>66</v>
      </c>
      <c r="AD36" s="36" t="s">
        <v>66</v>
      </c>
      <c r="AE36" s="36" t="s">
        <v>66</v>
      </c>
      <c r="AF36" s="36" t="s">
        <v>70</v>
      </c>
      <c r="AG36" s="36" t="s">
        <v>70</v>
      </c>
      <c r="AH36" s="36" t="s">
        <v>66</v>
      </c>
      <c r="AI36" s="36" t="s">
        <v>66</v>
      </c>
      <c r="AJ36" s="60"/>
      <c r="AK36" s="10" t="s">
        <v>15</v>
      </c>
      <c r="AL36" s="8">
        <f>COUNTIF(E36:AI36,"〇")</f>
        <v>20</v>
      </c>
      <c r="AM36" s="14"/>
    </row>
    <row r="37" spans="1:39" ht="20.100000000000001" customHeight="1" x14ac:dyDescent="0.15">
      <c r="C37" s="78"/>
      <c r="D37" s="44" t="s">
        <v>2</v>
      </c>
      <c r="E37" s="37"/>
      <c r="F37" s="28">
        <v>0.36458333333333331</v>
      </c>
      <c r="G37" s="28">
        <v>0.36458333333333331</v>
      </c>
      <c r="H37" s="28"/>
      <c r="I37" s="28">
        <v>0.36458333333333331</v>
      </c>
      <c r="J37" s="28">
        <v>0.36458333333333331</v>
      </c>
      <c r="K37" s="28"/>
      <c r="L37" s="28"/>
      <c r="M37" s="28"/>
      <c r="N37" s="28">
        <v>0.36458333333333331</v>
      </c>
      <c r="O37" s="28">
        <v>0.36458333333333331</v>
      </c>
      <c r="P37" s="28">
        <v>0.36458333333333331</v>
      </c>
      <c r="Q37" s="28">
        <v>0.36458333333333331</v>
      </c>
      <c r="R37" s="28"/>
      <c r="S37" s="28"/>
      <c r="T37" s="28">
        <v>0.36458333333333331</v>
      </c>
      <c r="U37" s="28">
        <v>0.36458333333333331</v>
      </c>
      <c r="V37" s="28">
        <v>0.36458333333333331</v>
      </c>
      <c r="W37" s="28">
        <v>0.36458333333333331</v>
      </c>
      <c r="X37" s="28">
        <v>0.36458333333333331</v>
      </c>
      <c r="Y37" s="28"/>
      <c r="Z37" s="28"/>
      <c r="AA37" s="28">
        <v>0.36458333333333331</v>
      </c>
      <c r="AB37" s="28">
        <v>0.36458333333333331</v>
      </c>
      <c r="AC37" s="28">
        <v>0.36458333333333331</v>
      </c>
      <c r="AD37" s="28">
        <v>0.36458333333333331</v>
      </c>
      <c r="AE37" s="28">
        <v>0.36458333333333331</v>
      </c>
      <c r="AF37" s="28"/>
      <c r="AG37" s="28"/>
      <c r="AH37" s="28">
        <v>0.36458333333333331</v>
      </c>
      <c r="AI37" s="28">
        <v>0.36458333333333331</v>
      </c>
      <c r="AJ37" s="61"/>
      <c r="AK37" s="10"/>
      <c r="AM37" s="14"/>
    </row>
    <row r="38" spans="1:39" ht="20.100000000000001" customHeight="1" x14ac:dyDescent="0.15">
      <c r="C38" s="78"/>
      <c r="D38" s="45" t="s">
        <v>3</v>
      </c>
      <c r="E38" s="37"/>
      <c r="F38" s="28">
        <v>0.61458333333333337</v>
      </c>
      <c r="G38" s="28">
        <v>0.61458333333333337</v>
      </c>
      <c r="H38" s="28"/>
      <c r="I38" s="28">
        <v>0.61458333333333337</v>
      </c>
      <c r="J38" s="28">
        <v>0.61458333333333337</v>
      </c>
      <c r="K38" s="28"/>
      <c r="L38" s="28"/>
      <c r="M38" s="28"/>
      <c r="N38" s="28">
        <v>0.48958333333333331</v>
      </c>
      <c r="O38" s="28">
        <v>0.61458333333333337</v>
      </c>
      <c r="P38" s="28">
        <v>0.61458333333333337</v>
      </c>
      <c r="Q38" s="28">
        <v>0.61458333333333337</v>
      </c>
      <c r="R38" s="28"/>
      <c r="S38" s="28"/>
      <c r="T38" s="28">
        <v>0.61458333333333337</v>
      </c>
      <c r="U38" s="28">
        <v>0.61458333333333337</v>
      </c>
      <c r="V38" s="28">
        <v>0.61458333333333337</v>
      </c>
      <c r="W38" s="28">
        <v>0.61458333333333337</v>
      </c>
      <c r="X38" s="28">
        <v>0.61458333333333337</v>
      </c>
      <c r="Y38" s="28"/>
      <c r="Z38" s="28"/>
      <c r="AA38" s="28">
        <v>0.61458333333333337</v>
      </c>
      <c r="AB38" s="28">
        <v>0.61458333333333337</v>
      </c>
      <c r="AC38" s="28">
        <v>0.61458333333333337</v>
      </c>
      <c r="AD38" s="28">
        <v>0.61458333333333337</v>
      </c>
      <c r="AE38" s="28">
        <v>0.61458333333333337</v>
      </c>
      <c r="AF38" s="28"/>
      <c r="AG38" s="28"/>
      <c r="AH38" s="28">
        <v>0.61458333333333337</v>
      </c>
      <c r="AI38" s="28">
        <v>0.61458333333333337</v>
      </c>
      <c r="AJ38" s="61"/>
      <c r="AK38" s="15"/>
      <c r="AL38" s="16"/>
      <c r="AM38" s="14"/>
    </row>
    <row r="39" spans="1:39" ht="20.100000000000001" customHeight="1" x14ac:dyDescent="0.15">
      <c r="C39" s="78"/>
      <c r="D39" s="43" t="s">
        <v>25</v>
      </c>
      <c r="E39" s="37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61"/>
      <c r="AK39" s="10"/>
      <c r="AM39" s="14"/>
    </row>
    <row r="40" spans="1:39" ht="20.100000000000001" customHeight="1" x14ac:dyDescent="0.15">
      <c r="C40" s="78"/>
      <c r="D40" s="43" t="s">
        <v>26</v>
      </c>
      <c r="E40" s="37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61"/>
      <c r="AK40" s="15"/>
      <c r="AL40" s="16"/>
      <c r="AM40" s="14"/>
    </row>
    <row r="41" spans="1:39" s="18" customFormat="1" ht="20.100000000000001" hidden="1" customHeight="1" x14ac:dyDescent="0.15">
      <c r="A41" s="17"/>
      <c r="C41" s="78"/>
      <c r="D41" s="45" t="s">
        <v>11</v>
      </c>
      <c r="E41" s="38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>
        <f>IF(OR(V37="",V38="",AND(V37&lt;=TIME(12,0,0),V38&lt;=TIME(12,0,0)),AND(V37&gt;=TIME(13,0,0),V38&gt;=TIME(13,0,0))),0,VLOOKUP($D36,名簿!$B:$D,3,FALSE))</f>
        <v>4.1666666666666664E-2</v>
      </c>
      <c r="W41" s="29">
        <f>IF(OR(W37="",W38="",AND(W37&lt;=TIME(12,0,0),W38&lt;=TIME(12,0,0)),AND(W37&gt;=TIME(13,0,0),W38&gt;=TIME(13,0,0))),0,VLOOKUP($D36,名簿!$B:$D,3,FALSE))</f>
        <v>4.1666666666666664E-2</v>
      </c>
      <c r="X41" s="29">
        <f>IF(OR(X37="",X38="",AND(X37&lt;=TIME(12,0,0),X38&lt;=TIME(12,0,0)),AND(X37&gt;=TIME(13,0,0),X38&gt;=TIME(13,0,0))),0,VLOOKUP($D36,名簿!$B:$D,3,FALSE))</f>
        <v>4.1666666666666664E-2</v>
      </c>
      <c r="Y41" s="29">
        <f>IF(OR(Y37="",Y38="",AND(Y37&lt;=TIME(12,0,0),Y38&lt;=TIME(12,0,0)),AND(Y37&gt;=TIME(13,0,0),Y38&gt;=TIME(13,0,0))),0,VLOOKUP($D36,名簿!$B:$D,3,FALSE))</f>
        <v>0</v>
      </c>
      <c r="Z41" s="29">
        <f>IF(OR(Z37="",Z38="",AND(Z37&lt;=TIME(12,0,0),Z38&lt;=TIME(12,0,0)),AND(Z37&gt;=TIME(13,0,0),Z38&gt;=TIME(13,0,0))),0,VLOOKUP($D36,名簿!$B:$D,3,FALSE))</f>
        <v>0</v>
      </c>
      <c r="AA41" s="29">
        <f>IF(OR(AA37="",AA38="",AND(AA37&lt;=TIME(12,0,0),AA38&lt;=TIME(12,0,0)),AND(AA37&gt;=TIME(13,0,0),AA38&gt;=TIME(13,0,0))),0,VLOOKUP($D36,名簿!$B:$D,3,FALSE))</f>
        <v>4.1666666666666664E-2</v>
      </c>
      <c r="AB41" s="29">
        <f>IF(OR(AB37="",AB38="",AND(AB37&lt;=TIME(12,0,0),AB38&lt;=TIME(12,0,0)),AND(AB37&gt;=TIME(13,0,0),AB38&gt;=TIME(13,0,0))),0,VLOOKUP($D36,名簿!$B:$D,3,FALSE))</f>
        <v>4.1666666666666664E-2</v>
      </c>
      <c r="AC41" s="29">
        <f>IF(OR(AC37="",AC38="",AND(AC37&lt;=TIME(12,0,0),AC38&lt;=TIME(12,0,0)),AND(AC37&gt;=TIME(13,0,0),AC38&gt;=TIME(13,0,0))),0,VLOOKUP($D36,名簿!$B:$D,3,FALSE))</f>
        <v>4.1666666666666664E-2</v>
      </c>
      <c r="AD41" s="29">
        <f>IF(OR(AD37="",AD38="",AND(AD37&lt;=TIME(12,0,0),AD38&lt;=TIME(12,0,0)),AND(AD37&gt;=TIME(13,0,0),AD38&gt;=TIME(13,0,0))),0,VLOOKUP($D36,名簿!$B:$D,3,FALSE))</f>
        <v>4.1666666666666664E-2</v>
      </c>
      <c r="AE41" s="29">
        <f>IF(OR(AE37="",AE38="",AND(AE37&lt;=TIME(12,0,0),AE38&lt;=TIME(12,0,0)),AND(AE37&gt;=TIME(13,0,0),AE38&gt;=TIME(13,0,0))),0,VLOOKUP($D36,名簿!$B:$D,3,FALSE))</f>
        <v>4.1666666666666664E-2</v>
      </c>
      <c r="AF41" s="29">
        <f>IF(OR(AF37="",AF38="",AND(AF37&lt;=TIME(12,0,0),AF38&lt;=TIME(12,0,0)),AND(AF37&gt;=TIME(13,0,0),AF38&gt;=TIME(13,0,0))),0,VLOOKUP($D36,名簿!$B:$D,3,FALSE))</f>
        <v>0</v>
      </c>
      <c r="AG41" s="29">
        <f>IF(OR(AG37="",AG38="",AND(AG37&lt;=TIME(12,0,0),AG38&lt;=TIME(12,0,0)),AND(AG37&gt;=TIME(13,0,0),AG38&gt;=TIME(13,0,0))),0,VLOOKUP($D36,名簿!$B:$D,3,FALSE))</f>
        <v>0</v>
      </c>
      <c r="AH41" s="29">
        <f>IF(OR(AH37="",AH38="",AND(AH37&lt;=TIME(12,0,0),AH38&lt;=TIME(12,0,0)),AND(AH37&gt;=TIME(13,0,0),AH38&gt;=TIME(13,0,0))),0,VLOOKUP($D36,名簿!$B:$D,3,FALSE))</f>
        <v>4.1666666666666664E-2</v>
      </c>
      <c r="AI41" s="29">
        <f>IF(OR(AI37="",AI38="",AND(AI37&lt;=TIME(12,0,0),AI38&lt;=TIME(12,0,0)),AND(AI37&gt;=TIME(13,0,0),AI38&gt;=TIME(13,0,0))),0,VLOOKUP($D36,名簿!$B:$D,3,FALSE))</f>
        <v>4.1666666666666664E-2</v>
      </c>
      <c r="AJ41" s="61"/>
      <c r="AK41" s="15"/>
      <c r="AL41" s="16"/>
      <c r="AM41" s="19"/>
    </row>
    <row r="42" spans="1:39" ht="20.100000000000001" hidden="1" customHeight="1" x14ac:dyDescent="0.15">
      <c r="C42" s="78"/>
      <c r="D42" s="46" t="s">
        <v>5</v>
      </c>
      <c r="E42" s="39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>
        <f t="shared" ref="V42:AI42" si="4">IF(OR(V37="",V38=""),"",V38-V37-V41)</f>
        <v>0.2083333333333334</v>
      </c>
      <c r="W42" s="30">
        <f t="shared" si="4"/>
        <v>0.2083333333333334</v>
      </c>
      <c r="X42" s="30">
        <f t="shared" si="4"/>
        <v>0.2083333333333334</v>
      </c>
      <c r="Y42" s="30" t="str">
        <f t="shared" si="4"/>
        <v/>
      </c>
      <c r="Z42" s="30" t="str">
        <f t="shared" si="4"/>
        <v/>
      </c>
      <c r="AA42" s="30">
        <f t="shared" si="4"/>
        <v>0.2083333333333334</v>
      </c>
      <c r="AB42" s="30">
        <f t="shared" si="4"/>
        <v>0.2083333333333334</v>
      </c>
      <c r="AC42" s="30">
        <f t="shared" si="4"/>
        <v>0.2083333333333334</v>
      </c>
      <c r="AD42" s="30">
        <f t="shared" si="4"/>
        <v>0.2083333333333334</v>
      </c>
      <c r="AE42" s="30">
        <f t="shared" si="4"/>
        <v>0.2083333333333334</v>
      </c>
      <c r="AF42" s="30" t="str">
        <f t="shared" si="4"/>
        <v/>
      </c>
      <c r="AG42" s="30" t="str">
        <f t="shared" si="4"/>
        <v/>
      </c>
      <c r="AH42" s="30">
        <f t="shared" si="4"/>
        <v>0.2083333333333334</v>
      </c>
      <c r="AI42" s="30">
        <f t="shared" si="4"/>
        <v>0.2083333333333334</v>
      </c>
      <c r="AJ42" s="61"/>
      <c r="AK42" s="7" t="s">
        <v>5</v>
      </c>
      <c r="AL42" s="16">
        <f>SUM(E42:AI42)</f>
        <v>2.0833333333333344</v>
      </c>
    </row>
    <row r="43" spans="1:39" ht="20.100000000000001" customHeight="1" x14ac:dyDescent="0.15">
      <c r="C43" s="78"/>
      <c r="D43" s="47" t="s">
        <v>23</v>
      </c>
      <c r="E43" s="40"/>
      <c r="F43" s="31"/>
      <c r="G43" s="31"/>
      <c r="H43" s="31">
        <v>0.20833333333333334</v>
      </c>
      <c r="I43" s="31"/>
      <c r="J43" s="31"/>
      <c r="K43" s="31"/>
      <c r="L43" s="31"/>
      <c r="M43" s="31"/>
      <c r="N43" s="31">
        <v>8.3333333333333329E-2</v>
      </c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61"/>
      <c r="AK43" s="15" t="s">
        <v>4</v>
      </c>
      <c r="AL43" s="16">
        <f>SUM(E43:AI43)</f>
        <v>0.29166666666666669</v>
      </c>
      <c r="AM43" s="14"/>
    </row>
    <row r="44" spans="1:39" s="18" customFormat="1" ht="20.100000000000001" customHeight="1" thickBot="1" x14ac:dyDescent="0.2">
      <c r="A44" s="17"/>
      <c r="C44" s="79"/>
      <c r="D44" s="48" t="s">
        <v>24</v>
      </c>
      <c r="E44" s="41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62"/>
      <c r="AK44" s="15"/>
      <c r="AL44" s="16"/>
      <c r="AM44" s="19"/>
    </row>
    <row r="45" spans="1:39" ht="41.25" customHeight="1" x14ac:dyDescent="0.15">
      <c r="C45" s="77" t="str">
        <f>IF(D45="","",VLOOKUP(D45,名簿!$B:$C,2,FALSE))</f>
        <v>指導員</v>
      </c>
      <c r="D45" s="42" t="s">
        <v>73</v>
      </c>
      <c r="E45" s="36"/>
      <c r="F45" s="36" t="s">
        <v>66</v>
      </c>
      <c r="G45" s="36" t="s">
        <v>66</v>
      </c>
      <c r="H45" s="36" t="s">
        <v>66</v>
      </c>
      <c r="I45" s="36" t="s">
        <v>66</v>
      </c>
      <c r="J45" s="36" t="s">
        <v>66</v>
      </c>
      <c r="K45" s="36" t="s">
        <v>70</v>
      </c>
      <c r="L45" s="36" t="s">
        <v>70</v>
      </c>
      <c r="M45" s="36" t="s">
        <v>70</v>
      </c>
      <c r="N45" s="36" t="s">
        <v>66</v>
      </c>
      <c r="O45" s="36" t="s">
        <v>66</v>
      </c>
      <c r="P45" s="36" t="s">
        <v>66</v>
      </c>
      <c r="Q45" s="36" t="s">
        <v>66</v>
      </c>
      <c r="R45" s="36" t="s">
        <v>70</v>
      </c>
      <c r="S45" s="36" t="s">
        <v>70</v>
      </c>
      <c r="T45" s="36" t="s">
        <v>66</v>
      </c>
      <c r="U45" s="36" t="s">
        <v>66</v>
      </c>
      <c r="V45" s="36" t="s">
        <v>66</v>
      </c>
      <c r="W45" s="36" t="s">
        <v>66</v>
      </c>
      <c r="X45" s="36" t="s">
        <v>66</v>
      </c>
      <c r="Y45" s="36" t="s">
        <v>70</v>
      </c>
      <c r="Z45" s="36" t="s">
        <v>70</v>
      </c>
      <c r="AA45" s="36" t="s">
        <v>66</v>
      </c>
      <c r="AB45" s="36" t="s">
        <v>66</v>
      </c>
      <c r="AC45" s="36" t="s">
        <v>66</v>
      </c>
      <c r="AD45" s="36" t="s">
        <v>66</v>
      </c>
      <c r="AE45" s="36" t="s">
        <v>66</v>
      </c>
      <c r="AF45" s="36" t="s">
        <v>70</v>
      </c>
      <c r="AG45" s="36" t="s">
        <v>70</v>
      </c>
      <c r="AH45" s="36" t="s">
        <v>68</v>
      </c>
      <c r="AI45" s="36" t="s">
        <v>66</v>
      </c>
      <c r="AJ45" s="60"/>
      <c r="AK45" s="10" t="s">
        <v>15</v>
      </c>
      <c r="AL45" s="8">
        <f>COUNTIF(E45:AI45,"〇")</f>
        <v>20</v>
      </c>
      <c r="AM45" s="14"/>
    </row>
    <row r="46" spans="1:39" ht="20.100000000000001" customHeight="1" x14ac:dyDescent="0.15">
      <c r="C46" s="78"/>
      <c r="D46" s="44" t="s">
        <v>2</v>
      </c>
      <c r="E46" s="37"/>
      <c r="F46" s="28">
        <v>0.36805555555555558</v>
      </c>
      <c r="G46" s="28">
        <v>0.36805555555555558</v>
      </c>
      <c r="H46" s="28">
        <v>0.36805555555555558</v>
      </c>
      <c r="I46" s="28">
        <v>0.36805555555555558</v>
      </c>
      <c r="J46" s="28">
        <v>0.36805555555555558</v>
      </c>
      <c r="K46" s="28"/>
      <c r="L46" s="28"/>
      <c r="M46" s="28"/>
      <c r="N46" s="28">
        <v>0.36805555555555558</v>
      </c>
      <c r="O46" s="28">
        <v>0.36805555555555558</v>
      </c>
      <c r="P46" s="28">
        <v>0.36805555555555558</v>
      </c>
      <c r="Q46" s="28">
        <v>0.36805555555555558</v>
      </c>
      <c r="R46" s="28"/>
      <c r="S46" s="28"/>
      <c r="T46" s="28">
        <v>0.36805555555555558</v>
      </c>
      <c r="U46" s="28">
        <v>0.36805555555555558</v>
      </c>
      <c r="V46" s="28">
        <v>0.36805555555555558</v>
      </c>
      <c r="W46" s="28">
        <v>0.36805555555555558</v>
      </c>
      <c r="X46" s="28">
        <v>0.36805555555555558</v>
      </c>
      <c r="Y46" s="28"/>
      <c r="Z46" s="28"/>
      <c r="AA46" s="28">
        <v>0.36805555555555558</v>
      </c>
      <c r="AB46" s="28">
        <v>0.36805555555555558</v>
      </c>
      <c r="AC46" s="28">
        <v>0.36805555555555558</v>
      </c>
      <c r="AD46" s="28">
        <v>0.36805555555555558</v>
      </c>
      <c r="AE46" s="28">
        <v>0.36805555555555558</v>
      </c>
      <c r="AF46" s="28"/>
      <c r="AG46" s="28"/>
      <c r="AH46" s="28"/>
      <c r="AI46" s="28">
        <v>0.36805555555555558</v>
      </c>
      <c r="AJ46" s="61"/>
      <c r="AK46" s="10"/>
      <c r="AM46" s="14"/>
    </row>
    <row r="47" spans="1:39" ht="20.100000000000001" customHeight="1" x14ac:dyDescent="0.15">
      <c r="C47" s="78"/>
      <c r="D47" s="45" t="s">
        <v>3</v>
      </c>
      <c r="E47" s="37"/>
      <c r="F47" s="28">
        <v>0.61805555555555558</v>
      </c>
      <c r="G47" s="28">
        <v>0.61805555555555558</v>
      </c>
      <c r="H47" s="28">
        <v>0.49305555555555558</v>
      </c>
      <c r="I47" s="28">
        <v>0.61805555555555558</v>
      </c>
      <c r="J47" s="28">
        <v>0.61805555555555558</v>
      </c>
      <c r="K47" s="28"/>
      <c r="L47" s="28"/>
      <c r="M47" s="28"/>
      <c r="N47" s="28">
        <v>0.61805555555555558</v>
      </c>
      <c r="O47" s="28">
        <v>0.61805555555555558</v>
      </c>
      <c r="P47" s="28">
        <v>0.61805555555555558</v>
      </c>
      <c r="Q47" s="28">
        <v>0.61805555555555558</v>
      </c>
      <c r="R47" s="28"/>
      <c r="S47" s="28"/>
      <c r="T47" s="28">
        <v>0.49305555555555558</v>
      </c>
      <c r="U47" s="28">
        <v>0.61805555555555558</v>
      </c>
      <c r="V47" s="28">
        <v>0.61805555555555558</v>
      </c>
      <c r="W47" s="28">
        <v>0.61805555555555558</v>
      </c>
      <c r="X47" s="28">
        <v>0.61805555555555558</v>
      </c>
      <c r="Y47" s="28"/>
      <c r="Z47" s="28"/>
      <c r="AA47" s="28">
        <v>0.61805555555555558</v>
      </c>
      <c r="AB47" s="28">
        <v>0.61805555555555558</v>
      </c>
      <c r="AC47" s="28">
        <v>0.61805555555555558</v>
      </c>
      <c r="AD47" s="28">
        <v>0.61805555555555558</v>
      </c>
      <c r="AE47" s="28">
        <v>0.57638888888888895</v>
      </c>
      <c r="AF47" s="28"/>
      <c r="AG47" s="28"/>
      <c r="AH47" s="28"/>
      <c r="AI47" s="28">
        <v>0.61805555555555558</v>
      </c>
      <c r="AJ47" s="61"/>
      <c r="AK47" s="15"/>
      <c r="AL47" s="16"/>
      <c r="AM47" s="14"/>
    </row>
    <row r="48" spans="1:39" ht="20.100000000000001" customHeight="1" x14ac:dyDescent="0.15">
      <c r="C48" s="78"/>
      <c r="D48" s="43" t="s">
        <v>25</v>
      </c>
      <c r="E48" s="37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61"/>
      <c r="AK48" s="10"/>
      <c r="AM48" s="14"/>
    </row>
    <row r="49" spans="1:39" ht="20.100000000000001" customHeight="1" x14ac:dyDescent="0.15">
      <c r="C49" s="78"/>
      <c r="D49" s="43" t="s">
        <v>26</v>
      </c>
      <c r="E49" s="37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61"/>
      <c r="AK49" s="15"/>
      <c r="AL49" s="16"/>
      <c r="AM49" s="14"/>
    </row>
    <row r="50" spans="1:39" s="18" customFormat="1" ht="20.100000000000001" hidden="1" customHeight="1" x14ac:dyDescent="0.15">
      <c r="A50" s="17"/>
      <c r="C50" s="78"/>
      <c r="D50" s="45" t="s">
        <v>11</v>
      </c>
      <c r="E50" s="38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>
        <f>IF(OR(V46="",V47="",AND(V46&lt;=TIME(12,0,0),V47&lt;=TIME(12,0,0)),AND(V46&gt;=TIME(13,0,0),V47&gt;=TIME(13,0,0))),0,VLOOKUP($D45,名簿!$B:$D,3,FALSE))</f>
        <v>4.1666666666666664E-2</v>
      </c>
      <c r="W50" s="29">
        <f>IF(OR(W46="",W47="",AND(W46&lt;=TIME(12,0,0),W47&lt;=TIME(12,0,0)),AND(W46&gt;=TIME(13,0,0),W47&gt;=TIME(13,0,0))),0,VLOOKUP($D45,名簿!$B:$D,3,FALSE))</f>
        <v>4.1666666666666664E-2</v>
      </c>
      <c r="X50" s="29">
        <f>IF(OR(X46="",X47="",AND(X46&lt;=TIME(12,0,0),X47&lt;=TIME(12,0,0)),AND(X46&gt;=TIME(13,0,0),X47&gt;=TIME(13,0,0))),0,VLOOKUP($D45,名簿!$B:$D,3,FALSE))</f>
        <v>4.1666666666666664E-2</v>
      </c>
      <c r="Y50" s="29">
        <f>IF(OR(Y46="",Y47="",AND(Y46&lt;=TIME(12,0,0),Y47&lt;=TIME(12,0,0)),AND(Y46&gt;=TIME(13,0,0),Y47&gt;=TIME(13,0,0))),0,VLOOKUP($D45,名簿!$B:$D,3,FALSE))</f>
        <v>0</v>
      </c>
      <c r="Z50" s="29">
        <f>IF(OR(Z46="",Z47="",AND(Z46&lt;=TIME(12,0,0),Z47&lt;=TIME(12,0,0)),AND(Z46&gt;=TIME(13,0,0),Z47&gt;=TIME(13,0,0))),0,VLOOKUP($D45,名簿!$B:$D,3,FALSE))</f>
        <v>0</v>
      </c>
      <c r="AA50" s="29">
        <f>IF(OR(AA46="",AA47="",AND(AA46&lt;=TIME(12,0,0),AA47&lt;=TIME(12,0,0)),AND(AA46&gt;=TIME(13,0,0),AA47&gt;=TIME(13,0,0))),0,VLOOKUP($D45,名簿!$B:$D,3,FALSE))</f>
        <v>4.1666666666666664E-2</v>
      </c>
      <c r="AB50" s="29">
        <f>IF(OR(AB46="",AB47="",AND(AB46&lt;=TIME(12,0,0),AB47&lt;=TIME(12,0,0)),AND(AB46&gt;=TIME(13,0,0),AB47&gt;=TIME(13,0,0))),0,VLOOKUP($D45,名簿!$B:$D,3,FALSE))</f>
        <v>4.1666666666666664E-2</v>
      </c>
      <c r="AC50" s="29">
        <f>IF(OR(AC46="",AC47="",AND(AC46&lt;=TIME(12,0,0),AC47&lt;=TIME(12,0,0)),AND(AC46&gt;=TIME(13,0,0),AC47&gt;=TIME(13,0,0))),0,VLOOKUP($D45,名簿!$B:$D,3,FALSE))</f>
        <v>4.1666666666666664E-2</v>
      </c>
      <c r="AD50" s="29">
        <f>IF(OR(AD46="",AD47="",AND(AD46&lt;=TIME(12,0,0),AD47&lt;=TIME(12,0,0)),AND(AD46&gt;=TIME(13,0,0),AD47&gt;=TIME(13,0,0))),0,VLOOKUP($D45,名簿!$B:$D,3,FALSE))</f>
        <v>4.1666666666666664E-2</v>
      </c>
      <c r="AE50" s="29">
        <f>IF(OR(AE46="",AE47="",AND(AE46&lt;=TIME(12,0,0),AE47&lt;=TIME(12,0,0)),AND(AE46&gt;=TIME(13,0,0),AE47&gt;=TIME(13,0,0))),0,VLOOKUP($D45,名簿!$B:$D,3,FALSE))</f>
        <v>4.1666666666666664E-2</v>
      </c>
      <c r="AF50" s="29">
        <f>IF(OR(AF46="",AF47="",AND(AF46&lt;=TIME(12,0,0),AF47&lt;=TIME(12,0,0)),AND(AF46&gt;=TIME(13,0,0),AF47&gt;=TIME(13,0,0))),0,VLOOKUP($D45,名簿!$B:$D,3,FALSE))</f>
        <v>0</v>
      </c>
      <c r="AG50" s="29">
        <f>IF(OR(AG46="",AG47="",AND(AG46&lt;=TIME(12,0,0),AG47&lt;=TIME(12,0,0)),AND(AG46&gt;=TIME(13,0,0),AG47&gt;=TIME(13,0,0))),0,VLOOKUP($D45,名簿!$B:$D,3,FALSE))</f>
        <v>0</v>
      </c>
      <c r="AH50" s="29">
        <f>IF(OR(AH46="",AH47="",AND(AH46&lt;=TIME(12,0,0),AH47&lt;=TIME(12,0,0)),AND(AH46&gt;=TIME(13,0,0),AH47&gt;=TIME(13,0,0))),0,VLOOKUP($D45,名簿!$B:$D,3,FALSE))</f>
        <v>0</v>
      </c>
      <c r="AI50" s="29">
        <f>IF(OR(AI46="",AI47="",AND(AI46&lt;=TIME(12,0,0),AI47&lt;=TIME(12,0,0)),AND(AI46&gt;=TIME(13,0,0),AI47&gt;=TIME(13,0,0))),0,VLOOKUP($D45,名簿!$B:$D,3,FALSE))</f>
        <v>4.1666666666666664E-2</v>
      </c>
      <c r="AJ50" s="61"/>
      <c r="AK50" s="15"/>
      <c r="AL50" s="16"/>
      <c r="AM50" s="19"/>
    </row>
    <row r="51" spans="1:39" ht="20.100000000000001" hidden="1" customHeight="1" x14ac:dyDescent="0.15">
      <c r="C51" s="78"/>
      <c r="D51" s="46" t="s">
        <v>5</v>
      </c>
      <c r="E51" s="39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>
        <f t="shared" ref="V51:AI51" si="5">IF(OR(V46="",V47=""),"",V47-V46-V50)</f>
        <v>0.20833333333333334</v>
      </c>
      <c r="W51" s="30">
        <f t="shared" si="5"/>
        <v>0.20833333333333334</v>
      </c>
      <c r="X51" s="30">
        <f t="shared" si="5"/>
        <v>0.20833333333333334</v>
      </c>
      <c r="Y51" s="30" t="str">
        <f t="shared" si="5"/>
        <v/>
      </c>
      <c r="Z51" s="30" t="str">
        <f t="shared" si="5"/>
        <v/>
      </c>
      <c r="AA51" s="30">
        <f t="shared" si="5"/>
        <v>0.20833333333333334</v>
      </c>
      <c r="AB51" s="30">
        <f t="shared" si="5"/>
        <v>0.20833333333333334</v>
      </c>
      <c r="AC51" s="30">
        <f t="shared" si="5"/>
        <v>0.20833333333333334</v>
      </c>
      <c r="AD51" s="30">
        <f t="shared" si="5"/>
        <v>0.20833333333333334</v>
      </c>
      <c r="AE51" s="30">
        <f t="shared" si="5"/>
        <v>0.16666666666666671</v>
      </c>
      <c r="AF51" s="30" t="str">
        <f t="shared" si="5"/>
        <v/>
      </c>
      <c r="AG51" s="30" t="str">
        <f t="shared" si="5"/>
        <v/>
      </c>
      <c r="AH51" s="30" t="str">
        <f t="shared" si="5"/>
        <v/>
      </c>
      <c r="AI51" s="30">
        <f t="shared" si="5"/>
        <v>0.20833333333333334</v>
      </c>
      <c r="AJ51" s="61"/>
      <c r="AK51" s="7" t="s">
        <v>5</v>
      </c>
      <c r="AL51" s="16">
        <f>SUM(E51:AI51)</f>
        <v>1.8333333333333333</v>
      </c>
    </row>
    <row r="52" spans="1:39" ht="20.100000000000001" customHeight="1" x14ac:dyDescent="0.15">
      <c r="C52" s="78"/>
      <c r="D52" s="47" t="s">
        <v>23</v>
      </c>
      <c r="E52" s="40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61"/>
      <c r="AK52" s="15" t="s">
        <v>4</v>
      </c>
      <c r="AL52" s="16">
        <f>SUM(E52:AI52)</f>
        <v>0</v>
      </c>
      <c r="AM52" s="14"/>
    </row>
    <row r="53" spans="1:39" s="18" customFormat="1" ht="20.100000000000001" customHeight="1" thickBot="1" x14ac:dyDescent="0.2">
      <c r="A53" s="17"/>
      <c r="C53" s="79"/>
      <c r="D53" s="48" t="s">
        <v>24</v>
      </c>
      <c r="E53" s="41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62"/>
      <c r="AK53" s="15"/>
      <c r="AL53" s="16"/>
      <c r="AM53" s="19"/>
    </row>
    <row r="55" spans="1:39" x14ac:dyDescent="0.15">
      <c r="G55" s="20"/>
      <c r="H55" s="21"/>
      <c r="N55" s="20"/>
      <c r="O55" s="21"/>
      <c r="U55" s="20"/>
      <c r="V55" s="21"/>
      <c r="AB55" s="20"/>
      <c r="AC55" s="21"/>
      <c r="AK55" s="13"/>
    </row>
  </sheetData>
  <sheetProtection formatCells="0" formatColumns="0" formatRows="0" selectLockedCells="1"/>
  <mergeCells count="18">
    <mergeCell ref="E1:T4"/>
    <mergeCell ref="C5:D5"/>
    <mergeCell ref="E5:G5"/>
    <mergeCell ref="N5:Q5"/>
    <mergeCell ref="R5:S5"/>
    <mergeCell ref="C45:C53"/>
    <mergeCell ref="AJ45:AJ53"/>
    <mergeCell ref="C36:C44"/>
    <mergeCell ref="AJ36:AJ44"/>
    <mergeCell ref="AJ7:AJ8"/>
    <mergeCell ref="C9:C17"/>
    <mergeCell ref="AJ9:AJ17"/>
    <mergeCell ref="C18:C26"/>
    <mergeCell ref="AJ18:AJ26"/>
    <mergeCell ref="C27:C35"/>
    <mergeCell ref="AJ27:AJ35"/>
    <mergeCell ref="C7:C8"/>
    <mergeCell ref="D7:D8"/>
  </mergeCells>
  <phoneticPr fontId="1"/>
  <conditionalFormatting sqref="E8:AI8">
    <cfRule type="expression" dxfId="11" priority="1" stopIfTrue="1">
      <formula>WEEKDAY(E8,1)=7</formula>
    </cfRule>
    <cfRule type="expression" dxfId="10" priority="2" stopIfTrue="1">
      <formula>WEEKDAY(E8,1)=1</formula>
    </cfRule>
  </conditionalFormatting>
  <dataValidations count="1">
    <dataValidation imeMode="off" allowBlank="1" showInputMessage="1" showErrorMessage="1" sqref="A1:A2" xr:uid="{99D91D37-819D-46E4-A36D-DA67C289B286}"/>
  </dataValidations>
  <printOptions horizontalCentered="1"/>
  <pageMargins left="0.9055118110236221" right="0.51181102362204722" top="0.55118110236220474" bottom="0.55118110236220474" header="0.31496062992125984" footer="0.31496062992125984"/>
  <pageSetup paperSize="8" scale="7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CB9237D-AF2D-40CB-BC98-91813A20F06B}">
          <x14:formula1>
            <xm:f>名簿!$B$4:$B$28</xm:f>
          </x14:formula1>
          <xm:sqref>D9 D18 D27 D36</xm:sqref>
        </x14:dataValidation>
        <x14:dataValidation type="list" allowBlank="1" showInputMessage="1" showErrorMessage="1" xr:uid="{17AA30BC-22AC-4D97-8FE8-60CB8541A476}">
          <x14:formula1>
            <xm:f>設定項目!$D$2:$D$10</xm:f>
          </x14:formula1>
          <xm:sqref>E9:AI9 E18:AI18 E27:AI27 E36:AI36 E45:AI45</xm:sqref>
        </x14:dataValidation>
        <x14:dataValidation type="list" allowBlank="1" showInputMessage="1" showErrorMessage="1" xr:uid="{0E29A5FC-378A-4896-8A5B-34D44B09E5A1}">
          <x14:formula1>
            <xm:f>名簿!$B$4:$B$29</xm:f>
          </x14:formula1>
          <xm:sqref>D45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4821C-1AC9-4A80-8440-E439925D5361}">
  <sheetPr>
    <tabColor rgb="FFFFC000"/>
    <pageSetUpPr fitToPage="1"/>
  </sheetPr>
  <dimension ref="A1:AM55"/>
  <sheetViews>
    <sheetView view="pageBreakPreview" topLeftCell="D1" zoomScale="90" zoomScaleNormal="90" zoomScaleSheetLayoutView="90" workbookViewId="0">
      <pane ySplit="8" topLeftCell="A9" activePane="bottomLeft" state="frozen"/>
      <selection activeCell="E36" sqref="E36:AI36"/>
      <selection pane="bottomLeft" activeCell="K44" sqref="K44"/>
    </sheetView>
  </sheetViews>
  <sheetFormatPr defaultColWidth="8.625" defaultRowHeight="13.5" x14ac:dyDescent="0.15"/>
  <cols>
    <col min="1" max="1" width="13.25" style="8" bestFit="1" customWidth="1"/>
    <col min="2" max="2" width="8.625" style="7"/>
    <col min="3" max="3" width="10.625" style="7" customWidth="1"/>
    <col min="4" max="4" width="14.75" style="7" customWidth="1"/>
    <col min="5" max="5" width="7.5" style="7" bestFit="1" customWidth="1"/>
    <col min="6" max="6" width="8.25" style="7" customWidth="1"/>
    <col min="7" max="7" width="6.875" style="7" bestFit="1" customWidth="1"/>
    <col min="8" max="9" width="7.5" style="7" bestFit="1" customWidth="1"/>
    <col min="10" max="10" width="7.5" style="7" customWidth="1"/>
    <col min="11" max="13" width="7.5" style="7" bestFit="1" customWidth="1"/>
    <col min="14" max="14" width="8.625" style="7" bestFit="1" customWidth="1"/>
    <col min="15" max="30" width="7.5" style="7" bestFit="1" customWidth="1"/>
    <col min="31" max="31" width="8.75" style="7" bestFit="1" customWidth="1"/>
    <col min="32" max="35" width="7.5" style="7" bestFit="1" customWidth="1"/>
    <col min="36" max="36" width="21.25" style="7" customWidth="1"/>
    <col min="37" max="37" width="9.125" style="8" bestFit="1" customWidth="1"/>
    <col min="38" max="38" width="11.25" style="8" bestFit="1" customWidth="1"/>
    <col min="39" max="39" width="4.625" style="7" customWidth="1"/>
    <col min="40" max="16384" width="8.625" style="7"/>
  </cols>
  <sheetData>
    <row r="1" spans="1:39" ht="23.25" customHeight="1" x14ac:dyDescent="0.15">
      <c r="A1" s="22">
        <v>2023</v>
      </c>
      <c r="B1" s="7" t="s">
        <v>7</v>
      </c>
      <c r="E1" s="68" t="s">
        <v>29</v>
      </c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70"/>
      <c r="U1"/>
      <c r="V1"/>
      <c r="W1"/>
      <c r="X1"/>
      <c r="Y1"/>
    </row>
    <row r="2" spans="1:39" ht="23.25" x14ac:dyDescent="0.15">
      <c r="A2" s="22">
        <v>11</v>
      </c>
      <c r="B2" s="7" t="s">
        <v>8</v>
      </c>
      <c r="E2" s="71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3"/>
      <c r="U2"/>
      <c r="V2"/>
      <c r="W2"/>
      <c r="X2"/>
      <c r="Y2"/>
    </row>
    <row r="3" spans="1:39" x14ac:dyDescent="0.15">
      <c r="E3" s="71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3"/>
    </row>
    <row r="4" spans="1:39" ht="14.25" thickBot="1" x14ac:dyDescent="0.2">
      <c r="E4" s="74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6"/>
    </row>
    <row r="5" spans="1:39" ht="35.25" customHeight="1" thickBot="1" x14ac:dyDescent="0.2">
      <c r="C5" s="64" t="s">
        <v>1</v>
      </c>
      <c r="D5" s="64"/>
      <c r="E5" s="63">
        <f>DATE($A$1,$A$2,1)</f>
        <v>45231</v>
      </c>
      <c r="F5" s="63"/>
      <c r="G5" s="63"/>
      <c r="N5" s="65"/>
      <c r="O5" s="65"/>
      <c r="P5" s="65"/>
      <c r="Q5" s="65"/>
      <c r="R5" s="65"/>
      <c r="S5" s="65"/>
      <c r="W5" s="9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10"/>
      <c r="AM5" s="9"/>
    </row>
    <row r="6" spans="1:39" ht="32.25" customHeight="1" thickBot="1" x14ac:dyDescent="0.2">
      <c r="C6" s="23"/>
      <c r="D6" s="23"/>
      <c r="E6" s="27"/>
      <c r="F6" s="27"/>
      <c r="G6" s="27"/>
      <c r="N6" s="9"/>
      <c r="O6" s="9"/>
      <c r="P6" s="9"/>
      <c r="Q6" s="9"/>
      <c r="R6" s="9"/>
      <c r="S6" s="9"/>
      <c r="W6" s="9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10"/>
      <c r="AM6" s="9"/>
    </row>
    <row r="7" spans="1:39" ht="27" customHeight="1" x14ac:dyDescent="0.15">
      <c r="C7" s="80" t="s">
        <v>14</v>
      </c>
      <c r="D7" s="80" t="s">
        <v>0</v>
      </c>
      <c r="E7" s="34">
        <f>DATE($A$1,$A$2,1)</f>
        <v>45231</v>
      </c>
      <c r="F7" s="11">
        <f>E7+1</f>
        <v>45232</v>
      </c>
      <c r="G7" s="11">
        <f t="shared" ref="G7:AF7" si="0">F7+1</f>
        <v>45233</v>
      </c>
      <c r="H7" s="11">
        <f t="shared" si="0"/>
        <v>45234</v>
      </c>
      <c r="I7" s="11">
        <f t="shared" si="0"/>
        <v>45235</v>
      </c>
      <c r="J7" s="11">
        <f t="shared" si="0"/>
        <v>45236</v>
      </c>
      <c r="K7" s="11">
        <f t="shared" si="0"/>
        <v>45237</v>
      </c>
      <c r="L7" s="11">
        <f t="shared" si="0"/>
        <v>45238</v>
      </c>
      <c r="M7" s="11">
        <f t="shared" si="0"/>
        <v>45239</v>
      </c>
      <c r="N7" s="11">
        <f t="shared" si="0"/>
        <v>45240</v>
      </c>
      <c r="O7" s="11">
        <f t="shared" si="0"/>
        <v>45241</v>
      </c>
      <c r="P7" s="11">
        <f t="shared" si="0"/>
        <v>45242</v>
      </c>
      <c r="Q7" s="11">
        <f t="shared" si="0"/>
        <v>45243</v>
      </c>
      <c r="R7" s="11">
        <f t="shared" si="0"/>
        <v>45244</v>
      </c>
      <c r="S7" s="11">
        <f t="shared" si="0"/>
        <v>45245</v>
      </c>
      <c r="T7" s="11">
        <f t="shared" si="0"/>
        <v>45246</v>
      </c>
      <c r="U7" s="11">
        <f t="shared" si="0"/>
        <v>45247</v>
      </c>
      <c r="V7" s="11">
        <f t="shared" si="0"/>
        <v>45248</v>
      </c>
      <c r="W7" s="11">
        <f t="shared" si="0"/>
        <v>45249</v>
      </c>
      <c r="X7" s="11">
        <f t="shared" si="0"/>
        <v>45250</v>
      </c>
      <c r="Y7" s="11">
        <f t="shared" si="0"/>
        <v>45251</v>
      </c>
      <c r="Z7" s="11">
        <f t="shared" si="0"/>
        <v>45252</v>
      </c>
      <c r="AA7" s="11">
        <f t="shared" si="0"/>
        <v>45253</v>
      </c>
      <c r="AB7" s="11">
        <f t="shared" si="0"/>
        <v>45254</v>
      </c>
      <c r="AC7" s="11">
        <f t="shared" si="0"/>
        <v>45255</v>
      </c>
      <c r="AD7" s="11">
        <f t="shared" si="0"/>
        <v>45256</v>
      </c>
      <c r="AE7" s="11">
        <f t="shared" si="0"/>
        <v>45257</v>
      </c>
      <c r="AF7" s="11">
        <f t="shared" si="0"/>
        <v>45258</v>
      </c>
      <c r="AG7" s="11">
        <f>IF(MONTH(AF7+1)=MONTH(AF7),AF7+1,"")</f>
        <v>45259</v>
      </c>
      <c r="AH7" s="11">
        <f>IF(AG7="","",IF(MONTH(AG7+1)=MONTH(AG7),AG7+1,""))</f>
        <v>45260</v>
      </c>
      <c r="AI7" s="11" t="str">
        <f>IF(AH7="","",IF(MONTH(AH7+1)=MONTH(AH7),AH7+1,""))</f>
        <v/>
      </c>
      <c r="AJ7" s="66" t="s">
        <v>27</v>
      </c>
      <c r="AK7" s="10"/>
      <c r="AM7" s="10"/>
    </row>
    <row r="8" spans="1:39" ht="27" customHeight="1" thickBot="1" x14ac:dyDescent="0.2">
      <c r="C8" s="81"/>
      <c r="D8" s="81"/>
      <c r="E8" s="35">
        <f>IF(E7="","",E7)</f>
        <v>45231</v>
      </c>
      <c r="F8" s="26">
        <f t="shared" ref="F8:AI8" si="1">IF(F7="","",F7)</f>
        <v>45232</v>
      </c>
      <c r="G8" s="26">
        <f t="shared" si="1"/>
        <v>45233</v>
      </c>
      <c r="H8" s="26">
        <f t="shared" si="1"/>
        <v>45234</v>
      </c>
      <c r="I8" s="26">
        <f t="shared" si="1"/>
        <v>45235</v>
      </c>
      <c r="J8" s="26">
        <f t="shared" si="1"/>
        <v>45236</v>
      </c>
      <c r="K8" s="26">
        <f t="shared" si="1"/>
        <v>45237</v>
      </c>
      <c r="L8" s="26">
        <f t="shared" si="1"/>
        <v>45238</v>
      </c>
      <c r="M8" s="26">
        <f t="shared" si="1"/>
        <v>45239</v>
      </c>
      <c r="N8" s="26">
        <f t="shared" si="1"/>
        <v>45240</v>
      </c>
      <c r="O8" s="26">
        <f t="shared" si="1"/>
        <v>45241</v>
      </c>
      <c r="P8" s="26">
        <f t="shared" si="1"/>
        <v>45242</v>
      </c>
      <c r="Q8" s="26">
        <f t="shared" si="1"/>
        <v>45243</v>
      </c>
      <c r="R8" s="26">
        <f t="shared" si="1"/>
        <v>45244</v>
      </c>
      <c r="S8" s="26">
        <f t="shared" si="1"/>
        <v>45245</v>
      </c>
      <c r="T8" s="26">
        <f t="shared" si="1"/>
        <v>45246</v>
      </c>
      <c r="U8" s="26">
        <f t="shared" si="1"/>
        <v>45247</v>
      </c>
      <c r="V8" s="26">
        <f t="shared" si="1"/>
        <v>45248</v>
      </c>
      <c r="W8" s="26">
        <f t="shared" si="1"/>
        <v>45249</v>
      </c>
      <c r="X8" s="26">
        <f t="shared" si="1"/>
        <v>45250</v>
      </c>
      <c r="Y8" s="26">
        <f t="shared" si="1"/>
        <v>45251</v>
      </c>
      <c r="Z8" s="26">
        <f t="shared" si="1"/>
        <v>45252</v>
      </c>
      <c r="AA8" s="26">
        <f t="shared" si="1"/>
        <v>45253</v>
      </c>
      <c r="AB8" s="26">
        <f t="shared" si="1"/>
        <v>45254</v>
      </c>
      <c r="AC8" s="26">
        <f t="shared" si="1"/>
        <v>45255</v>
      </c>
      <c r="AD8" s="26">
        <f t="shared" si="1"/>
        <v>45256</v>
      </c>
      <c r="AE8" s="26">
        <f t="shared" si="1"/>
        <v>45257</v>
      </c>
      <c r="AF8" s="26">
        <f t="shared" si="1"/>
        <v>45258</v>
      </c>
      <c r="AG8" s="26">
        <f t="shared" si="1"/>
        <v>45259</v>
      </c>
      <c r="AH8" s="26">
        <f t="shared" si="1"/>
        <v>45260</v>
      </c>
      <c r="AI8" s="26" t="str">
        <f t="shared" si="1"/>
        <v/>
      </c>
      <c r="AJ8" s="67"/>
      <c r="AK8" s="12"/>
      <c r="AL8" s="13"/>
      <c r="AM8" s="14"/>
    </row>
    <row r="9" spans="1:39" ht="41.25" customHeight="1" x14ac:dyDescent="0.15">
      <c r="C9" s="77" t="str">
        <f>IF(D9="","",VLOOKUP(D9,名簿!$B:$C,2,FALSE))</f>
        <v>事務員</v>
      </c>
      <c r="D9" s="42" t="s">
        <v>64</v>
      </c>
      <c r="E9" s="36" t="s">
        <v>66</v>
      </c>
      <c r="F9" s="36" t="s">
        <v>66</v>
      </c>
      <c r="G9" s="36" t="s">
        <v>70</v>
      </c>
      <c r="H9" s="36" t="s">
        <v>70</v>
      </c>
      <c r="I9" s="36" t="s">
        <v>70</v>
      </c>
      <c r="J9" s="36" t="s">
        <v>66</v>
      </c>
      <c r="K9" s="36" t="s">
        <v>66</v>
      </c>
      <c r="L9" s="36" t="s">
        <v>66</v>
      </c>
      <c r="M9" s="36" t="s">
        <v>66</v>
      </c>
      <c r="N9" s="36" t="s">
        <v>66</v>
      </c>
      <c r="O9" s="36" t="s">
        <v>70</v>
      </c>
      <c r="P9" s="36" t="s">
        <v>66</v>
      </c>
      <c r="Q9" s="36" t="s">
        <v>66</v>
      </c>
      <c r="R9" s="36" t="s">
        <v>66</v>
      </c>
      <c r="S9" s="36" t="s">
        <v>70</v>
      </c>
      <c r="T9" s="36" t="s">
        <v>66</v>
      </c>
      <c r="U9" s="36" t="s">
        <v>66</v>
      </c>
      <c r="V9" s="36" t="s">
        <v>70</v>
      </c>
      <c r="W9" s="36" t="s">
        <v>70</v>
      </c>
      <c r="X9" s="36" t="s">
        <v>66</v>
      </c>
      <c r="Y9" s="36" t="s">
        <v>66</v>
      </c>
      <c r="Z9" s="36" t="s">
        <v>66</v>
      </c>
      <c r="AA9" s="36" t="s">
        <v>70</v>
      </c>
      <c r="AB9" s="36" t="s">
        <v>66</v>
      </c>
      <c r="AC9" s="36" t="s">
        <v>70</v>
      </c>
      <c r="AD9" s="36" t="s">
        <v>70</v>
      </c>
      <c r="AE9" s="36" t="s">
        <v>66</v>
      </c>
      <c r="AF9" s="36" t="s">
        <v>66</v>
      </c>
      <c r="AG9" s="36" t="s">
        <v>66</v>
      </c>
      <c r="AH9" s="36" t="s">
        <v>66</v>
      </c>
      <c r="AI9" s="36"/>
      <c r="AJ9" s="60"/>
      <c r="AK9" s="10" t="s">
        <v>15</v>
      </c>
      <c r="AL9" s="8">
        <f>COUNTIF(E9:AI9,"〇")</f>
        <v>20</v>
      </c>
      <c r="AM9" s="14"/>
    </row>
    <row r="10" spans="1:39" ht="20.100000000000001" customHeight="1" x14ac:dyDescent="0.15">
      <c r="C10" s="78"/>
      <c r="D10" s="44" t="s">
        <v>2</v>
      </c>
      <c r="E10" s="37">
        <v>0.36805555555555558</v>
      </c>
      <c r="F10" s="37">
        <v>0.36805555555555558</v>
      </c>
      <c r="G10" s="28"/>
      <c r="H10" s="28"/>
      <c r="I10" s="28"/>
      <c r="J10" s="37">
        <v>0.36805555555555558</v>
      </c>
      <c r="K10" s="37">
        <v>0.36805555555555558</v>
      </c>
      <c r="L10" s="37">
        <v>0.36805555555555558</v>
      </c>
      <c r="M10" s="37">
        <v>0.36805555555555558</v>
      </c>
      <c r="N10" s="28">
        <v>0.36805555555555558</v>
      </c>
      <c r="O10" s="28"/>
      <c r="P10" s="37">
        <v>0.36805555555555558</v>
      </c>
      <c r="Q10" s="37">
        <v>0.36805555555555558</v>
      </c>
      <c r="R10" s="37">
        <v>0.36805555555555558</v>
      </c>
      <c r="S10" s="28"/>
      <c r="T10" s="37">
        <v>0.36805555555555558</v>
      </c>
      <c r="U10" s="37">
        <v>0.36805555555555558</v>
      </c>
      <c r="V10" s="28"/>
      <c r="W10" s="28"/>
      <c r="X10" s="37">
        <v>0.36805555555555558</v>
      </c>
      <c r="Y10" s="37">
        <v>0.36805555555555558</v>
      </c>
      <c r="Z10" s="37">
        <v>0.36805555555555558</v>
      </c>
      <c r="AA10" s="28"/>
      <c r="AB10" s="37">
        <v>0.36805555555555558</v>
      </c>
      <c r="AC10" s="28"/>
      <c r="AD10" s="28"/>
      <c r="AE10" s="37">
        <v>0.36805555555555558</v>
      </c>
      <c r="AF10" s="28">
        <v>0.36805555555555558</v>
      </c>
      <c r="AG10" s="37">
        <v>0.36805555555555558</v>
      </c>
      <c r="AH10" s="37">
        <v>0.36805555555555558</v>
      </c>
      <c r="AI10" s="28"/>
      <c r="AJ10" s="61"/>
      <c r="AK10" s="10"/>
      <c r="AM10" s="14"/>
    </row>
    <row r="11" spans="1:39" ht="20.100000000000001" customHeight="1" x14ac:dyDescent="0.15">
      <c r="C11" s="78"/>
      <c r="D11" s="45" t="s">
        <v>3</v>
      </c>
      <c r="E11" s="37">
        <v>0.70138888888888884</v>
      </c>
      <c r="F11" s="37">
        <v>0.70138888888888884</v>
      </c>
      <c r="G11" s="28"/>
      <c r="H11" s="28"/>
      <c r="I11" s="28"/>
      <c r="J11" s="37">
        <v>0.70138888888888884</v>
      </c>
      <c r="K11" s="37">
        <v>0.70138888888888884</v>
      </c>
      <c r="L11" s="37">
        <v>0.70138888888888884</v>
      </c>
      <c r="M11" s="37">
        <v>0.70138888888888884</v>
      </c>
      <c r="N11" s="28">
        <v>0.61805555555555558</v>
      </c>
      <c r="O11" s="28"/>
      <c r="P11" s="37">
        <v>0.70138888888888884</v>
      </c>
      <c r="Q11" s="37">
        <v>0.70138888888888884</v>
      </c>
      <c r="R11" s="37">
        <v>0.70138888888888884</v>
      </c>
      <c r="S11" s="28"/>
      <c r="T11" s="37">
        <v>0.70138888888888884</v>
      </c>
      <c r="U11" s="37">
        <v>0.70138888888888884</v>
      </c>
      <c r="V11" s="28"/>
      <c r="W11" s="28"/>
      <c r="X11" s="37">
        <v>0.70138888888888884</v>
      </c>
      <c r="Y11" s="37">
        <v>0.70138888888888884</v>
      </c>
      <c r="Z11" s="37">
        <v>0.70138888888888884</v>
      </c>
      <c r="AA11" s="28"/>
      <c r="AB11" s="37">
        <v>0.70138888888888884</v>
      </c>
      <c r="AC11" s="28"/>
      <c r="AD11" s="28"/>
      <c r="AE11" s="37">
        <v>0.70138888888888884</v>
      </c>
      <c r="AF11" s="28">
        <v>0.61805555555555558</v>
      </c>
      <c r="AG11" s="37">
        <v>0.70138888888888884</v>
      </c>
      <c r="AH11" s="37">
        <v>0.70138888888888884</v>
      </c>
      <c r="AI11" s="28"/>
      <c r="AJ11" s="61"/>
      <c r="AK11" s="15"/>
      <c r="AL11" s="16"/>
      <c r="AM11" s="14"/>
    </row>
    <row r="12" spans="1:39" ht="20.100000000000001" customHeight="1" x14ac:dyDescent="0.15">
      <c r="C12" s="78"/>
      <c r="D12" s="43" t="s">
        <v>25</v>
      </c>
      <c r="E12" s="37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61"/>
      <c r="AK12" s="10"/>
      <c r="AM12" s="14"/>
    </row>
    <row r="13" spans="1:39" ht="20.100000000000001" customHeight="1" x14ac:dyDescent="0.15">
      <c r="C13" s="78"/>
      <c r="D13" s="43" t="s">
        <v>26</v>
      </c>
      <c r="E13" s="37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61"/>
      <c r="AK13" s="15"/>
      <c r="AL13" s="16"/>
      <c r="AM13" s="14"/>
    </row>
    <row r="14" spans="1:39" s="18" customFormat="1" ht="20.100000000000001" hidden="1" customHeight="1" x14ac:dyDescent="0.15">
      <c r="A14" s="17"/>
      <c r="C14" s="78"/>
      <c r="D14" s="45" t="s">
        <v>11</v>
      </c>
      <c r="E14" s="38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61"/>
      <c r="AK14" s="15"/>
      <c r="AL14" s="16"/>
      <c r="AM14" s="19"/>
    </row>
    <row r="15" spans="1:39" ht="20.100000000000001" hidden="1" customHeight="1" x14ac:dyDescent="0.15">
      <c r="C15" s="78"/>
      <c r="D15" s="46" t="s">
        <v>5</v>
      </c>
      <c r="E15" s="39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61"/>
      <c r="AK15" s="7" t="s">
        <v>5</v>
      </c>
      <c r="AL15" s="16">
        <f>SUM(E15:AI15)</f>
        <v>0</v>
      </c>
    </row>
    <row r="16" spans="1:39" ht="20.100000000000001" customHeight="1" x14ac:dyDescent="0.15">
      <c r="C16" s="78"/>
      <c r="D16" s="47" t="s">
        <v>23</v>
      </c>
      <c r="E16" s="40"/>
      <c r="F16" s="31"/>
      <c r="G16" s="31"/>
      <c r="H16" s="31"/>
      <c r="I16" s="31"/>
      <c r="J16" s="31"/>
      <c r="K16" s="31"/>
      <c r="L16" s="31"/>
      <c r="M16" s="31"/>
      <c r="N16" s="31">
        <v>8.3333333333333329E-2</v>
      </c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>
        <v>8.3333333333333329E-2</v>
      </c>
      <c r="AG16" s="31"/>
      <c r="AH16" s="31"/>
      <c r="AI16" s="31"/>
      <c r="AJ16" s="61"/>
      <c r="AK16" s="15" t="s">
        <v>4</v>
      </c>
      <c r="AL16" s="16">
        <f>SUM(E16:AI16)</f>
        <v>0.16666666666666666</v>
      </c>
      <c r="AM16" s="14"/>
    </row>
    <row r="17" spans="1:39" s="18" customFormat="1" ht="20.100000000000001" customHeight="1" thickBot="1" x14ac:dyDescent="0.2">
      <c r="A17" s="17"/>
      <c r="C17" s="79"/>
      <c r="D17" s="48" t="s">
        <v>24</v>
      </c>
      <c r="E17" s="41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62"/>
      <c r="AK17" s="15"/>
      <c r="AL17" s="16"/>
      <c r="AM17" s="19"/>
    </row>
    <row r="18" spans="1:39" ht="41.25" customHeight="1" x14ac:dyDescent="0.15">
      <c r="C18" s="77" t="str">
        <f>IF(D18="","",VLOOKUP(D18,名簿!$B:$C,2,FALSE))</f>
        <v>事務員</v>
      </c>
      <c r="D18" s="42" t="s">
        <v>63</v>
      </c>
      <c r="E18" s="36" t="s">
        <v>66</v>
      </c>
      <c r="F18" s="36" t="s">
        <v>66</v>
      </c>
      <c r="G18" s="36" t="s">
        <v>70</v>
      </c>
      <c r="H18" s="36" t="s">
        <v>70</v>
      </c>
      <c r="I18" s="36" t="s">
        <v>70</v>
      </c>
      <c r="J18" s="36" t="s">
        <v>66</v>
      </c>
      <c r="K18" s="36" t="s">
        <v>66</v>
      </c>
      <c r="L18" s="36" t="s">
        <v>66</v>
      </c>
      <c r="M18" s="36" t="s">
        <v>66</v>
      </c>
      <c r="N18" s="36" t="s">
        <v>19</v>
      </c>
      <c r="O18" s="36" t="s">
        <v>70</v>
      </c>
      <c r="P18" s="36" t="s">
        <v>70</v>
      </c>
      <c r="Q18" s="36" t="s">
        <v>66</v>
      </c>
      <c r="R18" s="36" t="s">
        <v>66</v>
      </c>
      <c r="S18" s="36" t="s">
        <v>66</v>
      </c>
      <c r="T18" s="36" t="s">
        <v>66</v>
      </c>
      <c r="U18" s="36" t="s">
        <v>66</v>
      </c>
      <c r="V18" s="36" t="s">
        <v>70</v>
      </c>
      <c r="W18" s="36" t="s">
        <v>70</v>
      </c>
      <c r="X18" s="36" t="s">
        <v>66</v>
      </c>
      <c r="Y18" s="36" t="s">
        <v>66</v>
      </c>
      <c r="Z18" s="36" t="s">
        <v>66</v>
      </c>
      <c r="AA18" s="36" t="s">
        <v>70</v>
      </c>
      <c r="AB18" s="36" t="s">
        <v>66</v>
      </c>
      <c r="AC18" s="36" t="s">
        <v>66</v>
      </c>
      <c r="AD18" s="36" t="s">
        <v>70</v>
      </c>
      <c r="AE18" s="36" t="s">
        <v>20</v>
      </c>
      <c r="AF18" s="36" t="s">
        <v>66</v>
      </c>
      <c r="AG18" s="36" t="s">
        <v>66</v>
      </c>
      <c r="AH18" s="36" t="s">
        <v>66</v>
      </c>
      <c r="AI18" s="36"/>
      <c r="AJ18" s="57"/>
      <c r="AK18" s="10" t="s">
        <v>15</v>
      </c>
      <c r="AL18" s="8">
        <f>COUNTIF(E18:AI18,"〇")</f>
        <v>19</v>
      </c>
      <c r="AM18" s="14"/>
    </row>
    <row r="19" spans="1:39" ht="20.100000000000001" customHeight="1" x14ac:dyDescent="0.15">
      <c r="C19" s="78"/>
      <c r="D19" s="44" t="s">
        <v>2</v>
      </c>
      <c r="E19" s="37">
        <v>0.36805555555555558</v>
      </c>
      <c r="F19" s="28">
        <v>0.36805555555555558</v>
      </c>
      <c r="G19" s="28"/>
      <c r="H19" s="28"/>
      <c r="I19" s="28"/>
      <c r="J19" s="28">
        <v>0.36805555555555558</v>
      </c>
      <c r="K19" s="28">
        <v>0.36805555555555558</v>
      </c>
      <c r="L19" s="28">
        <v>0.36805555555555558</v>
      </c>
      <c r="M19" s="28">
        <v>0.36805555555555558</v>
      </c>
      <c r="N19" s="28"/>
      <c r="O19" s="28"/>
      <c r="P19" s="28"/>
      <c r="Q19" s="28">
        <v>0.36805555555555558</v>
      </c>
      <c r="R19" s="28">
        <v>0.36805555555555558</v>
      </c>
      <c r="S19" s="28">
        <v>0.36805555555555558</v>
      </c>
      <c r="T19" s="28">
        <v>0.36805555555555558</v>
      </c>
      <c r="U19" s="28">
        <v>0.36805555555555558</v>
      </c>
      <c r="V19" s="28"/>
      <c r="W19" s="28"/>
      <c r="X19" s="28">
        <v>0.36805555555555558</v>
      </c>
      <c r="Y19" s="28">
        <v>0.36805555555555558</v>
      </c>
      <c r="Z19" s="28">
        <v>0.36805555555555558</v>
      </c>
      <c r="AA19" s="28"/>
      <c r="AB19" s="28">
        <v>0.36805555555555558</v>
      </c>
      <c r="AC19" s="28">
        <v>0.36805555555555558</v>
      </c>
      <c r="AD19" s="28"/>
      <c r="AE19" s="28"/>
      <c r="AF19" s="28">
        <v>0.36805555555555558</v>
      </c>
      <c r="AG19" s="28">
        <v>0.36805555555555558</v>
      </c>
      <c r="AH19" s="28">
        <v>0.36805555555555558</v>
      </c>
      <c r="AI19" s="28"/>
      <c r="AJ19" s="58"/>
      <c r="AK19" s="10"/>
      <c r="AM19" s="14"/>
    </row>
    <row r="20" spans="1:39" ht="20.100000000000001" customHeight="1" x14ac:dyDescent="0.15">
      <c r="C20" s="78"/>
      <c r="D20" s="45" t="s">
        <v>3</v>
      </c>
      <c r="E20" s="37">
        <v>0.70138888888888884</v>
      </c>
      <c r="F20" s="28">
        <v>0.70138888888888884</v>
      </c>
      <c r="G20" s="28"/>
      <c r="H20" s="28"/>
      <c r="I20" s="28"/>
      <c r="J20" s="28">
        <v>0.70138888888888884</v>
      </c>
      <c r="K20" s="28">
        <v>0.70138888888888884</v>
      </c>
      <c r="L20" s="28">
        <v>0.70138888888888884</v>
      </c>
      <c r="M20" s="28">
        <v>0.70138888888888884</v>
      </c>
      <c r="N20" s="28"/>
      <c r="O20" s="28"/>
      <c r="P20" s="28"/>
      <c r="Q20" s="28">
        <v>0.65972222222222221</v>
      </c>
      <c r="R20" s="28">
        <v>0.70138888888888884</v>
      </c>
      <c r="S20" s="28">
        <v>0.70138888888888884</v>
      </c>
      <c r="T20" s="28">
        <v>0.70138888888888884</v>
      </c>
      <c r="U20" s="28">
        <v>0.70138888888888884</v>
      </c>
      <c r="V20" s="28"/>
      <c r="W20" s="28"/>
      <c r="X20" s="28">
        <v>0.70138888888888884</v>
      </c>
      <c r="Y20" s="28">
        <v>0.70138888888888884</v>
      </c>
      <c r="Z20" s="28">
        <v>0.70138888888888884</v>
      </c>
      <c r="AA20" s="28"/>
      <c r="AB20" s="28">
        <v>0.70138888888888884</v>
      </c>
      <c r="AC20" s="28">
        <v>0.70138888888888884</v>
      </c>
      <c r="AD20" s="28"/>
      <c r="AE20" s="28"/>
      <c r="AF20" s="28">
        <v>0.70138888888888884</v>
      </c>
      <c r="AG20" s="28">
        <v>0.70138888888888884</v>
      </c>
      <c r="AH20" s="28">
        <v>0.70138888888888884</v>
      </c>
      <c r="AI20" s="28"/>
      <c r="AJ20" s="58"/>
      <c r="AK20" s="15"/>
      <c r="AL20" s="16"/>
      <c r="AM20" s="14"/>
    </row>
    <row r="21" spans="1:39" ht="20.100000000000001" customHeight="1" x14ac:dyDescent="0.15">
      <c r="C21" s="78"/>
      <c r="D21" s="43" t="s">
        <v>25</v>
      </c>
      <c r="E21" s="37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58"/>
      <c r="AK21" s="10"/>
      <c r="AM21" s="14"/>
    </row>
    <row r="22" spans="1:39" ht="20.100000000000001" customHeight="1" x14ac:dyDescent="0.15">
      <c r="C22" s="78"/>
      <c r="D22" s="43" t="s">
        <v>26</v>
      </c>
      <c r="E22" s="37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58"/>
      <c r="AK22" s="15"/>
      <c r="AL22" s="16"/>
      <c r="AM22" s="14"/>
    </row>
    <row r="23" spans="1:39" s="18" customFormat="1" ht="20.100000000000001" hidden="1" customHeight="1" x14ac:dyDescent="0.15">
      <c r="A23" s="17"/>
      <c r="C23" s="78"/>
      <c r="D23" s="45" t="s">
        <v>11</v>
      </c>
      <c r="E23" s="38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>
        <f>IF(OR(V19="",V20="",AND(V19&lt;=TIME(12,0,0),V20&lt;=TIME(12,0,0)),AND(V19&gt;=TIME(13,0,0),V20&gt;=TIME(13,0,0))),0,VLOOKUP($D18,名簿!$B:$D,3,FALSE))</f>
        <v>0</v>
      </c>
      <c r="W23" s="29">
        <f>IF(OR(W19="",W20="",AND(W19&lt;=TIME(12,0,0),W20&lt;=TIME(12,0,0)),AND(W19&gt;=TIME(13,0,0),W20&gt;=TIME(13,0,0))),0,VLOOKUP($D18,名簿!$B:$D,3,FALSE))</f>
        <v>0</v>
      </c>
      <c r="X23" s="29">
        <f>IF(OR(X19="",X20="",AND(X19&lt;=TIME(12,0,0),X20&lt;=TIME(12,0,0)),AND(X19&gt;=TIME(13,0,0),X20&gt;=TIME(13,0,0))),0,VLOOKUP($D18,名簿!$B:$D,3,FALSE))</f>
        <v>4.1666666666666664E-2</v>
      </c>
      <c r="Y23" s="29">
        <f>IF(OR(Y19="",Y20="",AND(Y19&lt;=TIME(12,0,0),Y20&lt;=TIME(12,0,0)),AND(Y19&gt;=TIME(13,0,0),Y20&gt;=TIME(13,0,0))),0,VLOOKUP($D18,名簿!$B:$D,3,FALSE))</f>
        <v>4.1666666666666664E-2</v>
      </c>
      <c r="Z23" s="29">
        <f>IF(OR(Z19="",Z20="",AND(Z19&lt;=TIME(12,0,0),Z20&lt;=TIME(12,0,0)),AND(Z19&gt;=TIME(13,0,0),Z20&gt;=TIME(13,0,0))),0,VLOOKUP($D18,名簿!$B:$D,3,FALSE))</f>
        <v>4.1666666666666664E-2</v>
      </c>
      <c r="AA23" s="29">
        <f>IF(OR(AA19="",AA20="",AND(AA19&lt;=TIME(12,0,0),AA20&lt;=TIME(12,0,0)),AND(AA19&gt;=TIME(13,0,0),AA20&gt;=TIME(13,0,0))),0,VLOOKUP($D18,名簿!$B:$D,3,FALSE))</f>
        <v>0</v>
      </c>
      <c r="AB23" s="29">
        <f>IF(OR(AB19="",AB20="",AND(AB19&lt;=TIME(12,0,0),AB20&lt;=TIME(12,0,0)),AND(AB19&gt;=TIME(13,0,0),AB20&gt;=TIME(13,0,0))),0,VLOOKUP($D18,名簿!$B:$D,3,FALSE))</f>
        <v>4.1666666666666664E-2</v>
      </c>
      <c r="AC23" s="29">
        <f>IF(OR(AC19="",AC20="",AND(AC19&lt;=TIME(12,0,0),AC20&lt;=TIME(12,0,0)),AND(AC19&gt;=TIME(13,0,0),AC20&gt;=TIME(13,0,0))),0,VLOOKUP($D18,名簿!$B:$D,3,FALSE))</f>
        <v>4.1666666666666664E-2</v>
      </c>
      <c r="AD23" s="29">
        <f>IF(OR(AD19="",AD20="",AND(AD19&lt;=TIME(12,0,0),AD20&lt;=TIME(12,0,0)),AND(AD19&gt;=TIME(13,0,0),AD20&gt;=TIME(13,0,0))),0,VLOOKUP($D18,名簿!$B:$D,3,FALSE))</f>
        <v>0</v>
      </c>
      <c r="AE23" s="29">
        <f>IF(OR(AE19="",AE20="",AND(AE19&lt;=TIME(12,0,0),AE20&lt;=TIME(12,0,0)),AND(AE19&gt;=TIME(13,0,0),AE20&gt;=TIME(13,0,0))),0,VLOOKUP($D18,名簿!$B:$D,3,FALSE))</f>
        <v>0</v>
      </c>
      <c r="AF23" s="29">
        <f>IF(OR(AF19="",AF20="",AND(AF19&lt;=TIME(12,0,0),AF20&lt;=TIME(12,0,0)),AND(AF19&gt;=TIME(13,0,0),AF20&gt;=TIME(13,0,0))),0,VLOOKUP($D18,名簿!$B:$D,3,FALSE))</f>
        <v>4.1666666666666664E-2</v>
      </c>
      <c r="AG23" s="29">
        <f>IF(OR(AG19="",AG20="",AND(AG19&lt;=TIME(12,0,0),AG20&lt;=TIME(12,0,0)),AND(AG19&gt;=TIME(13,0,0),AG20&gt;=TIME(13,0,0))),0,VLOOKUP($D18,名簿!$B:$D,3,FALSE))</f>
        <v>4.1666666666666664E-2</v>
      </c>
      <c r="AH23" s="29">
        <f>IF(OR(AH19="",AH20="",AND(AH19&lt;=TIME(12,0,0),AH20&lt;=TIME(12,0,0)),AND(AH19&gt;=TIME(13,0,0),AH20&gt;=TIME(13,0,0))),0,VLOOKUP($D18,名簿!$B:$D,3,FALSE))</f>
        <v>4.1666666666666664E-2</v>
      </c>
      <c r="AI23" s="29">
        <f>IF(OR(AI19="",AI20="",AND(AI19&lt;=TIME(12,0,0),AI20&lt;=TIME(12,0,0)),AND(AI19&gt;=TIME(13,0,0),AI20&gt;=TIME(13,0,0))),0,VLOOKUP($D18,名簿!$B:$D,3,FALSE))</f>
        <v>0</v>
      </c>
      <c r="AJ23" s="58"/>
      <c r="AK23" s="15"/>
      <c r="AL23" s="16"/>
      <c r="AM23" s="19"/>
    </row>
    <row r="24" spans="1:39" ht="20.100000000000001" hidden="1" customHeight="1" x14ac:dyDescent="0.15">
      <c r="C24" s="78"/>
      <c r="D24" s="46" t="s">
        <v>5</v>
      </c>
      <c r="E24" s="39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 t="str">
        <f t="shared" ref="V24:AI24" si="2">IF(OR(V19="",V20=""),"",V20-V19-V23)</f>
        <v/>
      </c>
      <c r="W24" s="30" t="str">
        <f t="shared" si="2"/>
        <v/>
      </c>
      <c r="X24" s="30">
        <f t="shared" si="2"/>
        <v>0.29166666666666657</v>
      </c>
      <c r="Y24" s="30">
        <f t="shared" si="2"/>
        <v>0.29166666666666657</v>
      </c>
      <c r="Z24" s="30">
        <f t="shared" si="2"/>
        <v>0.29166666666666657</v>
      </c>
      <c r="AA24" s="30" t="str">
        <f t="shared" si="2"/>
        <v/>
      </c>
      <c r="AB24" s="30">
        <f t="shared" si="2"/>
        <v>0.29166666666666657</v>
      </c>
      <c r="AC24" s="30">
        <f t="shared" si="2"/>
        <v>0.29166666666666657</v>
      </c>
      <c r="AD24" s="30" t="str">
        <f t="shared" si="2"/>
        <v/>
      </c>
      <c r="AE24" s="30" t="str">
        <f t="shared" si="2"/>
        <v/>
      </c>
      <c r="AF24" s="30">
        <f t="shared" si="2"/>
        <v>0.29166666666666657</v>
      </c>
      <c r="AG24" s="30">
        <f t="shared" si="2"/>
        <v>0.29166666666666657</v>
      </c>
      <c r="AH24" s="30">
        <f t="shared" si="2"/>
        <v>0.29166666666666657</v>
      </c>
      <c r="AI24" s="30" t="str">
        <f t="shared" si="2"/>
        <v/>
      </c>
      <c r="AJ24" s="58"/>
      <c r="AK24" s="7" t="s">
        <v>5</v>
      </c>
      <c r="AL24" s="16">
        <f>SUM(E24:AI24)</f>
        <v>2.3333333333333326</v>
      </c>
    </row>
    <row r="25" spans="1:39" ht="20.100000000000001" customHeight="1" x14ac:dyDescent="0.15">
      <c r="C25" s="78"/>
      <c r="D25" s="47" t="s">
        <v>23</v>
      </c>
      <c r="E25" s="40"/>
      <c r="F25" s="31"/>
      <c r="G25" s="31"/>
      <c r="H25" s="31"/>
      <c r="I25" s="31"/>
      <c r="J25" s="31"/>
      <c r="K25" s="31"/>
      <c r="L25" s="31"/>
      <c r="M25" s="31"/>
      <c r="N25" s="31">
        <v>0.29166666666666669</v>
      </c>
      <c r="O25" s="31"/>
      <c r="P25" s="31"/>
      <c r="Q25" s="31">
        <v>4.1666666666666664E-2</v>
      </c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58"/>
      <c r="AK25" s="15" t="s">
        <v>4</v>
      </c>
      <c r="AL25" s="16">
        <f>SUM(E25:AI25)</f>
        <v>0.33333333333333337</v>
      </c>
      <c r="AM25" s="14"/>
    </row>
    <row r="26" spans="1:39" s="18" customFormat="1" ht="20.100000000000001" customHeight="1" thickBot="1" x14ac:dyDescent="0.2">
      <c r="A26" s="17"/>
      <c r="C26" s="79"/>
      <c r="D26" s="48" t="s">
        <v>24</v>
      </c>
      <c r="E26" s="41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>
        <v>45259</v>
      </c>
      <c r="AF26" s="33"/>
      <c r="AG26" s="33"/>
      <c r="AH26" s="33"/>
      <c r="AI26" s="33"/>
      <c r="AJ26" s="59"/>
      <c r="AK26" s="15"/>
      <c r="AL26" s="16"/>
      <c r="AM26" s="19"/>
    </row>
    <row r="27" spans="1:39" ht="41.25" customHeight="1" x14ac:dyDescent="0.15">
      <c r="C27" s="77" t="str">
        <f>IF(D27="","",VLOOKUP(D27,名簿!$B:$C,2,FALSE))</f>
        <v>指導員</v>
      </c>
      <c r="D27" s="42" t="s">
        <v>58</v>
      </c>
      <c r="E27" s="36" t="s">
        <v>66</v>
      </c>
      <c r="F27" s="36" t="s">
        <v>66</v>
      </c>
      <c r="G27" s="36" t="s">
        <v>70</v>
      </c>
      <c r="H27" s="36" t="s">
        <v>70</v>
      </c>
      <c r="I27" s="36" t="s">
        <v>70</v>
      </c>
      <c r="J27" s="36" t="s">
        <v>66</v>
      </c>
      <c r="K27" s="36" t="s">
        <v>66</v>
      </c>
      <c r="L27" s="36" t="s">
        <v>66</v>
      </c>
      <c r="M27" s="36" t="s">
        <v>66</v>
      </c>
      <c r="N27" s="36" t="s">
        <v>66</v>
      </c>
      <c r="O27" s="36" t="s">
        <v>70</v>
      </c>
      <c r="P27" s="36" t="s">
        <v>70</v>
      </c>
      <c r="Q27" s="36" t="s">
        <v>66</v>
      </c>
      <c r="R27" s="36" t="s">
        <v>66</v>
      </c>
      <c r="S27" s="36" t="s">
        <v>66</v>
      </c>
      <c r="T27" s="36" t="s">
        <v>66</v>
      </c>
      <c r="U27" s="36" t="s">
        <v>66</v>
      </c>
      <c r="V27" s="36" t="s">
        <v>70</v>
      </c>
      <c r="W27" s="36" t="s">
        <v>70</v>
      </c>
      <c r="X27" s="36" t="s">
        <v>66</v>
      </c>
      <c r="Y27" s="36" t="s">
        <v>66</v>
      </c>
      <c r="Z27" s="36" t="s">
        <v>66</v>
      </c>
      <c r="AA27" s="36" t="s">
        <v>70</v>
      </c>
      <c r="AB27" s="36" t="s">
        <v>66</v>
      </c>
      <c r="AC27" s="36" t="s">
        <v>70</v>
      </c>
      <c r="AD27" s="36" t="s">
        <v>70</v>
      </c>
      <c r="AE27" s="36" t="s">
        <v>66</v>
      </c>
      <c r="AF27" s="36" t="s">
        <v>66</v>
      </c>
      <c r="AG27" s="36" t="s">
        <v>66</v>
      </c>
      <c r="AH27" s="36" t="s">
        <v>66</v>
      </c>
      <c r="AI27" s="36"/>
      <c r="AJ27" s="60"/>
      <c r="AK27" s="10" t="s">
        <v>15</v>
      </c>
      <c r="AL27" s="8">
        <f>COUNTIF(E27:AI27,"〇")</f>
        <v>20</v>
      </c>
      <c r="AM27" s="14"/>
    </row>
    <row r="28" spans="1:39" ht="20.100000000000001" customHeight="1" x14ac:dyDescent="0.15">
      <c r="C28" s="78"/>
      <c r="D28" s="44" t="s">
        <v>2</v>
      </c>
      <c r="E28" s="37">
        <v>0.36805555555555558</v>
      </c>
      <c r="F28" s="37">
        <v>0.36805555555555558</v>
      </c>
      <c r="G28" s="28"/>
      <c r="H28" s="28"/>
      <c r="I28" s="28"/>
      <c r="J28" s="28">
        <v>0.36805555555555558</v>
      </c>
      <c r="K28" s="28">
        <v>0.36805555555555558</v>
      </c>
      <c r="L28" s="28">
        <v>0.36805555555555558</v>
      </c>
      <c r="M28" s="28">
        <v>0.36805555555555558</v>
      </c>
      <c r="N28" s="28">
        <v>0.36805555555555558</v>
      </c>
      <c r="O28" s="28"/>
      <c r="P28" s="28"/>
      <c r="Q28" s="28">
        <v>0.36805555555555558</v>
      </c>
      <c r="R28" s="28">
        <v>0.36805555555555558</v>
      </c>
      <c r="S28" s="28">
        <v>0.36805555555555558</v>
      </c>
      <c r="T28" s="28">
        <v>0.36805555555555558</v>
      </c>
      <c r="U28" s="28">
        <v>0.36805555555555558</v>
      </c>
      <c r="V28" s="28"/>
      <c r="W28" s="28"/>
      <c r="X28" s="28">
        <v>0.36805555555555558</v>
      </c>
      <c r="Y28" s="28">
        <v>0.36805555555555558</v>
      </c>
      <c r="Z28" s="28">
        <v>0.36805555555555558</v>
      </c>
      <c r="AA28" s="28"/>
      <c r="AB28" s="28">
        <v>0.36805555555555558</v>
      </c>
      <c r="AC28" s="28"/>
      <c r="AD28" s="28"/>
      <c r="AE28" s="28">
        <v>0.36805555555555558</v>
      </c>
      <c r="AF28" s="28">
        <v>0.36805555555555558</v>
      </c>
      <c r="AG28" s="28">
        <v>0.36805555555555558</v>
      </c>
      <c r="AH28" s="28">
        <v>0.36805555555555558</v>
      </c>
      <c r="AI28" s="28"/>
      <c r="AJ28" s="61"/>
      <c r="AK28" s="10"/>
      <c r="AM28" s="14"/>
    </row>
    <row r="29" spans="1:39" ht="20.100000000000001" customHeight="1" x14ac:dyDescent="0.15">
      <c r="C29" s="78"/>
      <c r="D29" s="45" t="s">
        <v>3</v>
      </c>
      <c r="E29" s="37">
        <v>0.70138888888888884</v>
      </c>
      <c r="F29" s="37">
        <v>0.70138888888888884</v>
      </c>
      <c r="G29" s="28"/>
      <c r="H29" s="28"/>
      <c r="I29" s="28"/>
      <c r="J29" s="28">
        <v>0.70138888888888884</v>
      </c>
      <c r="K29" s="28">
        <v>0.70138888888888884</v>
      </c>
      <c r="L29" s="28">
        <v>0.61805555555555558</v>
      </c>
      <c r="M29" s="28">
        <v>0.70138888888888884</v>
      </c>
      <c r="N29" s="28">
        <v>0.70138888888888884</v>
      </c>
      <c r="O29" s="28"/>
      <c r="P29" s="28"/>
      <c r="Q29" s="28">
        <v>0.70138888888888884</v>
      </c>
      <c r="R29" s="28">
        <v>0.70138888888888884</v>
      </c>
      <c r="S29" s="28">
        <v>0.70138888888888884</v>
      </c>
      <c r="T29" s="28">
        <v>0.70138888888888884</v>
      </c>
      <c r="U29" s="28">
        <v>0.70138888888888884</v>
      </c>
      <c r="V29" s="28"/>
      <c r="W29" s="28"/>
      <c r="X29" s="28">
        <v>0.70138888888888884</v>
      </c>
      <c r="Y29" s="28">
        <v>0.70138888888888884</v>
      </c>
      <c r="Z29" s="28">
        <v>0.70138888888888884</v>
      </c>
      <c r="AA29" s="28"/>
      <c r="AB29" s="28">
        <v>0.61805555555555558</v>
      </c>
      <c r="AC29" s="28"/>
      <c r="AD29" s="28"/>
      <c r="AE29" s="28">
        <v>0.70138888888888884</v>
      </c>
      <c r="AF29" s="28">
        <v>0.70138888888888884</v>
      </c>
      <c r="AG29" s="28">
        <v>0.70138888888888884</v>
      </c>
      <c r="AH29" s="28">
        <v>0.70138888888888884</v>
      </c>
      <c r="AI29" s="28"/>
      <c r="AJ29" s="61"/>
      <c r="AK29" s="15"/>
      <c r="AL29" s="16"/>
      <c r="AM29" s="14"/>
    </row>
    <row r="30" spans="1:39" ht="20.100000000000001" customHeight="1" x14ac:dyDescent="0.15">
      <c r="C30" s="78"/>
      <c r="D30" s="43" t="s">
        <v>25</v>
      </c>
      <c r="E30" s="37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61"/>
      <c r="AK30" s="10"/>
      <c r="AM30" s="14"/>
    </row>
    <row r="31" spans="1:39" ht="20.100000000000001" customHeight="1" x14ac:dyDescent="0.15">
      <c r="C31" s="78"/>
      <c r="D31" s="43" t="s">
        <v>26</v>
      </c>
      <c r="E31" s="37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61"/>
      <c r="AK31" s="15"/>
      <c r="AL31" s="16"/>
      <c r="AM31" s="14"/>
    </row>
    <row r="32" spans="1:39" s="18" customFormat="1" ht="20.100000000000001" hidden="1" customHeight="1" x14ac:dyDescent="0.15">
      <c r="A32" s="17"/>
      <c r="C32" s="78"/>
      <c r="D32" s="45" t="s">
        <v>11</v>
      </c>
      <c r="E32" s="38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>
        <f>IF(OR(V28="",V29="",AND(V28&lt;=TIME(12,0,0),V29&lt;=TIME(12,0,0)),AND(V28&gt;=TIME(13,0,0),V29&gt;=TIME(13,0,0))),0,VLOOKUP($D27,名簿!$B:$D,3,FALSE))</f>
        <v>0</v>
      </c>
      <c r="W32" s="29">
        <f>IF(OR(W28="",W29="",AND(W28&lt;=TIME(12,0,0),W29&lt;=TIME(12,0,0)),AND(W28&gt;=TIME(13,0,0),W29&gt;=TIME(13,0,0))),0,VLOOKUP($D27,名簿!$B:$D,3,FALSE))</f>
        <v>0</v>
      </c>
      <c r="X32" s="29">
        <f>IF(OR(X28="",X29="",AND(X28&lt;=TIME(12,0,0),X29&lt;=TIME(12,0,0)),AND(X28&gt;=TIME(13,0,0),X29&gt;=TIME(13,0,0))),0,VLOOKUP($D27,名簿!$B:$D,3,FALSE))</f>
        <v>4.1666666666666664E-2</v>
      </c>
      <c r="Y32" s="29">
        <f>IF(OR(Y28="",Y29="",AND(Y28&lt;=TIME(12,0,0),Y29&lt;=TIME(12,0,0)),AND(Y28&gt;=TIME(13,0,0),Y29&gt;=TIME(13,0,0))),0,VLOOKUP($D27,名簿!$B:$D,3,FALSE))</f>
        <v>4.1666666666666664E-2</v>
      </c>
      <c r="Z32" s="29">
        <f>IF(OR(Z28="",Z29="",AND(Z28&lt;=TIME(12,0,0),Z29&lt;=TIME(12,0,0)),AND(Z28&gt;=TIME(13,0,0),Z29&gt;=TIME(13,0,0))),0,VLOOKUP($D27,名簿!$B:$D,3,FALSE))</f>
        <v>4.1666666666666664E-2</v>
      </c>
      <c r="AA32" s="29">
        <f>IF(OR(AA28="",AA29="",AND(AA28&lt;=TIME(12,0,0),AA29&lt;=TIME(12,0,0)),AND(AA28&gt;=TIME(13,0,0),AA29&gt;=TIME(13,0,0))),0,VLOOKUP($D27,名簿!$B:$D,3,FALSE))</f>
        <v>0</v>
      </c>
      <c r="AB32" s="29">
        <f>IF(OR(AB28="",AB29="",AND(AB28&lt;=TIME(12,0,0),AB29&lt;=TIME(12,0,0)),AND(AB28&gt;=TIME(13,0,0),AB29&gt;=TIME(13,0,0))),0,VLOOKUP($D27,名簿!$B:$D,3,FALSE))</f>
        <v>4.1666666666666664E-2</v>
      </c>
      <c r="AC32" s="29">
        <f>IF(OR(AC28="",AC29="",AND(AC28&lt;=TIME(12,0,0),AC29&lt;=TIME(12,0,0)),AND(AC28&gt;=TIME(13,0,0),AC29&gt;=TIME(13,0,0))),0,VLOOKUP($D27,名簿!$B:$D,3,FALSE))</f>
        <v>0</v>
      </c>
      <c r="AD32" s="29">
        <f>IF(OR(AD28="",AD29="",AND(AD28&lt;=TIME(12,0,0),AD29&lt;=TIME(12,0,0)),AND(AD28&gt;=TIME(13,0,0),AD29&gt;=TIME(13,0,0))),0,VLOOKUP($D27,名簿!$B:$D,3,FALSE))</f>
        <v>0</v>
      </c>
      <c r="AE32" s="29">
        <f>IF(OR(AE28="",AE29="",AND(AE28&lt;=TIME(12,0,0),AE29&lt;=TIME(12,0,0)),AND(AE28&gt;=TIME(13,0,0),AE29&gt;=TIME(13,0,0))),0,VLOOKUP($D27,名簿!$B:$D,3,FALSE))</f>
        <v>4.1666666666666664E-2</v>
      </c>
      <c r="AF32" s="29">
        <f>IF(OR(AF28="",AF29="",AND(AF28&lt;=TIME(12,0,0),AF29&lt;=TIME(12,0,0)),AND(AF28&gt;=TIME(13,0,0),AF29&gt;=TIME(13,0,0))),0,VLOOKUP($D27,名簿!$B:$D,3,FALSE))</f>
        <v>4.1666666666666664E-2</v>
      </c>
      <c r="AG32" s="29">
        <f>IF(OR(AG28="",AG29="",AND(AG28&lt;=TIME(12,0,0),AG29&lt;=TIME(12,0,0)),AND(AG28&gt;=TIME(13,0,0),AG29&gt;=TIME(13,0,0))),0,VLOOKUP($D27,名簿!$B:$D,3,FALSE))</f>
        <v>4.1666666666666664E-2</v>
      </c>
      <c r="AH32" s="29">
        <f>IF(OR(AH28="",AH29="",AND(AH28&lt;=TIME(12,0,0),AH29&lt;=TIME(12,0,0)),AND(AH28&gt;=TIME(13,0,0),AH29&gt;=TIME(13,0,0))),0,VLOOKUP($D27,名簿!$B:$D,3,FALSE))</f>
        <v>4.1666666666666664E-2</v>
      </c>
      <c r="AI32" s="29">
        <f>IF(OR(AI28="",AI29="",AND(AI28&lt;=TIME(12,0,0),AI29&lt;=TIME(12,0,0)),AND(AI28&gt;=TIME(13,0,0),AI29&gt;=TIME(13,0,0))),0,VLOOKUP($D27,名簿!$B:$D,3,FALSE))</f>
        <v>0</v>
      </c>
      <c r="AJ32" s="61"/>
      <c r="AK32" s="15"/>
      <c r="AL32" s="16"/>
      <c r="AM32" s="19"/>
    </row>
    <row r="33" spans="1:39" ht="20.100000000000001" hidden="1" customHeight="1" x14ac:dyDescent="0.15">
      <c r="C33" s="78"/>
      <c r="D33" s="46" t="s">
        <v>5</v>
      </c>
      <c r="E33" s="39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 t="str">
        <f t="shared" ref="V33:AI33" si="3">IF(OR(V28="",V29=""),"",V29-V28-V32)</f>
        <v/>
      </c>
      <c r="W33" s="30" t="str">
        <f t="shared" si="3"/>
        <v/>
      </c>
      <c r="X33" s="30">
        <f t="shared" si="3"/>
        <v>0.29166666666666657</v>
      </c>
      <c r="Y33" s="30">
        <f t="shared" si="3"/>
        <v>0.29166666666666657</v>
      </c>
      <c r="Z33" s="30">
        <f t="shared" si="3"/>
        <v>0.29166666666666657</v>
      </c>
      <c r="AA33" s="30" t="str">
        <f t="shared" si="3"/>
        <v/>
      </c>
      <c r="AB33" s="30">
        <f t="shared" si="3"/>
        <v>0.20833333333333334</v>
      </c>
      <c r="AC33" s="30" t="str">
        <f t="shared" si="3"/>
        <v/>
      </c>
      <c r="AD33" s="30" t="str">
        <f t="shared" si="3"/>
        <v/>
      </c>
      <c r="AE33" s="30">
        <f t="shared" si="3"/>
        <v>0.29166666666666657</v>
      </c>
      <c r="AF33" s="30">
        <f t="shared" si="3"/>
        <v>0.29166666666666657</v>
      </c>
      <c r="AG33" s="30">
        <f t="shared" si="3"/>
        <v>0.29166666666666657</v>
      </c>
      <c r="AH33" s="30">
        <f t="shared" si="3"/>
        <v>0.29166666666666657</v>
      </c>
      <c r="AI33" s="30" t="str">
        <f t="shared" si="3"/>
        <v/>
      </c>
      <c r="AJ33" s="61"/>
      <c r="AK33" s="7" t="s">
        <v>5</v>
      </c>
      <c r="AL33" s="16">
        <f>SUM(E33:AI33)</f>
        <v>2.2499999999999991</v>
      </c>
    </row>
    <row r="34" spans="1:39" ht="20.100000000000001" customHeight="1" x14ac:dyDescent="0.15">
      <c r="C34" s="78"/>
      <c r="D34" s="47" t="s">
        <v>23</v>
      </c>
      <c r="E34" s="40"/>
      <c r="F34" s="31"/>
      <c r="G34" s="31"/>
      <c r="H34" s="31"/>
      <c r="I34" s="31"/>
      <c r="J34" s="31"/>
      <c r="K34" s="31"/>
      <c r="L34" s="31">
        <v>8.3333333333333329E-2</v>
      </c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>
        <v>8.3333333333333329E-2</v>
      </c>
      <c r="AC34" s="31"/>
      <c r="AD34" s="31"/>
      <c r="AE34" s="31"/>
      <c r="AF34" s="31"/>
      <c r="AG34" s="31"/>
      <c r="AH34" s="31"/>
      <c r="AI34" s="31"/>
      <c r="AJ34" s="61"/>
      <c r="AK34" s="15" t="s">
        <v>4</v>
      </c>
      <c r="AL34" s="16">
        <f>SUM(E34:AI34)</f>
        <v>0.16666666666666666</v>
      </c>
      <c r="AM34" s="14"/>
    </row>
    <row r="35" spans="1:39" s="18" customFormat="1" ht="20.100000000000001" customHeight="1" thickBot="1" x14ac:dyDescent="0.2">
      <c r="A35" s="17"/>
      <c r="C35" s="79"/>
      <c r="D35" s="48" t="s">
        <v>24</v>
      </c>
      <c r="E35" s="41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62"/>
      <c r="AK35" s="15"/>
      <c r="AL35" s="16"/>
      <c r="AM35" s="19"/>
    </row>
    <row r="36" spans="1:39" ht="41.25" customHeight="1" x14ac:dyDescent="0.15">
      <c r="C36" s="77" t="str">
        <f>IF(D36="","",VLOOKUP(D36,名簿!$B:$C,2,FALSE))</f>
        <v>指導員</v>
      </c>
      <c r="D36" s="42" t="s">
        <v>59</v>
      </c>
      <c r="E36" s="36" t="s">
        <v>66</v>
      </c>
      <c r="F36" s="36" t="s">
        <v>66</v>
      </c>
      <c r="G36" s="36" t="s">
        <v>70</v>
      </c>
      <c r="H36" s="36" t="s">
        <v>70</v>
      </c>
      <c r="I36" s="36" t="s">
        <v>70</v>
      </c>
      <c r="J36" s="36" t="s">
        <v>66</v>
      </c>
      <c r="K36" s="36" t="s">
        <v>19</v>
      </c>
      <c r="L36" s="36" t="s">
        <v>66</v>
      </c>
      <c r="M36" s="36" t="s">
        <v>66</v>
      </c>
      <c r="N36" s="36" t="s">
        <v>66</v>
      </c>
      <c r="O36" s="36" t="s">
        <v>70</v>
      </c>
      <c r="P36" s="36" t="s">
        <v>70</v>
      </c>
      <c r="Q36" s="36" t="s">
        <v>66</v>
      </c>
      <c r="R36" s="36" t="s">
        <v>66</v>
      </c>
      <c r="S36" s="36" t="s">
        <v>66</v>
      </c>
      <c r="T36" s="36" t="s">
        <v>66</v>
      </c>
      <c r="U36" s="36" t="s">
        <v>66</v>
      </c>
      <c r="V36" s="36" t="s">
        <v>70</v>
      </c>
      <c r="W36" s="36" t="s">
        <v>70</v>
      </c>
      <c r="X36" s="36" t="s">
        <v>66</v>
      </c>
      <c r="Y36" s="36" t="s">
        <v>66</v>
      </c>
      <c r="Z36" s="36" t="s">
        <v>66</v>
      </c>
      <c r="AA36" s="36" t="s">
        <v>70</v>
      </c>
      <c r="AB36" s="36" t="s">
        <v>66</v>
      </c>
      <c r="AC36" s="36" t="s">
        <v>70</v>
      </c>
      <c r="AD36" s="36" t="s">
        <v>70</v>
      </c>
      <c r="AE36" s="36" t="s">
        <v>66</v>
      </c>
      <c r="AF36" s="36" t="s">
        <v>66</v>
      </c>
      <c r="AG36" s="36" t="s">
        <v>19</v>
      </c>
      <c r="AH36" s="36" t="s">
        <v>66</v>
      </c>
      <c r="AI36" s="36"/>
      <c r="AJ36" s="60"/>
      <c r="AK36" s="10" t="s">
        <v>15</v>
      </c>
      <c r="AL36" s="8">
        <f>COUNTIF(E36:AI36,"〇")</f>
        <v>18</v>
      </c>
      <c r="AM36" s="14"/>
    </row>
    <row r="37" spans="1:39" ht="20.100000000000001" customHeight="1" x14ac:dyDescent="0.15">
      <c r="C37" s="78"/>
      <c r="D37" s="44" t="s">
        <v>2</v>
      </c>
      <c r="E37" s="37">
        <v>0.36458333333333331</v>
      </c>
      <c r="F37" s="28">
        <v>0.36458333333333331</v>
      </c>
      <c r="G37" s="28"/>
      <c r="H37" s="28"/>
      <c r="I37" s="28"/>
      <c r="J37" s="28">
        <v>0.36458333333333331</v>
      </c>
      <c r="K37" s="28"/>
      <c r="L37" s="28">
        <v>0.36458333333333331</v>
      </c>
      <c r="M37" s="28">
        <v>0.36458333333333331</v>
      </c>
      <c r="N37" s="28">
        <v>0.36458333333333331</v>
      </c>
      <c r="O37" s="28"/>
      <c r="P37" s="28"/>
      <c r="Q37" s="28">
        <v>0.36458333333333331</v>
      </c>
      <c r="R37" s="28">
        <v>0.36458333333333331</v>
      </c>
      <c r="S37" s="28">
        <v>0.36458333333333331</v>
      </c>
      <c r="T37" s="28">
        <v>0.36458333333333331</v>
      </c>
      <c r="U37" s="28">
        <v>0.36458333333333331</v>
      </c>
      <c r="V37" s="28"/>
      <c r="W37" s="28"/>
      <c r="X37" s="28">
        <v>0.36458333333333331</v>
      </c>
      <c r="Y37" s="28">
        <v>0.36458333333333331</v>
      </c>
      <c r="Z37" s="28">
        <v>0.36458333333333331</v>
      </c>
      <c r="AA37" s="28"/>
      <c r="AB37" s="28">
        <v>0.36458333333333331</v>
      </c>
      <c r="AC37" s="28"/>
      <c r="AD37" s="28"/>
      <c r="AE37" s="28">
        <v>0.36458333333333331</v>
      </c>
      <c r="AF37" s="28">
        <v>0.36458333333333331</v>
      </c>
      <c r="AG37" s="28"/>
      <c r="AH37" s="28">
        <v>0.36458333333333331</v>
      </c>
      <c r="AI37" s="28"/>
      <c r="AJ37" s="61"/>
      <c r="AK37" s="10"/>
      <c r="AM37" s="14"/>
    </row>
    <row r="38" spans="1:39" ht="20.100000000000001" customHeight="1" x14ac:dyDescent="0.15">
      <c r="C38" s="78"/>
      <c r="D38" s="45" t="s">
        <v>3</v>
      </c>
      <c r="E38" s="37">
        <v>0.48958333333333331</v>
      </c>
      <c r="F38" s="28">
        <v>0.61458333333333337</v>
      </c>
      <c r="G38" s="28"/>
      <c r="H38" s="28"/>
      <c r="I38" s="28"/>
      <c r="J38" s="28">
        <v>0.61458333333333337</v>
      </c>
      <c r="K38" s="28"/>
      <c r="L38" s="28">
        <v>0.61458333333333337</v>
      </c>
      <c r="M38" s="28">
        <v>0.61458333333333337</v>
      </c>
      <c r="N38" s="28">
        <v>0.61458333333333337</v>
      </c>
      <c r="O38" s="28"/>
      <c r="P38" s="28"/>
      <c r="Q38" s="28">
        <v>0.61458333333333337</v>
      </c>
      <c r="R38" s="28">
        <v>0.61458333333333337</v>
      </c>
      <c r="S38" s="28">
        <v>0.61458333333333337</v>
      </c>
      <c r="T38" s="28">
        <v>0.61458333333333337</v>
      </c>
      <c r="U38" s="28">
        <v>0.61458333333333337</v>
      </c>
      <c r="V38" s="28"/>
      <c r="W38" s="28"/>
      <c r="X38" s="28">
        <v>0.48958333333333331</v>
      </c>
      <c r="Y38" s="28">
        <v>0.61458333333333337</v>
      </c>
      <c r="Z38" s="28">
        <v>0.61458333333333337</v>
      </c>
      <c r="AA38" s="28"/>
      <c r="AB38" s="28">
        <v>0.48958333333333331</v>
      </c>
      <c r="AC38" s="28"/>
      <c r="AD38" s="28"/>
      <c r="AE38" s="28">
        <v>0.6875</v>
      </c>
      <c r="AF38" s="28">
        <v>0.61458333333333337</v>
      </c>
      <c r="AG38" s="28"/>
      <c r="AH38" s="28">
        <v>0.61458333333333337</v>
      </c>
      <c r="AI38" s="28"/>
      <c r="AJ38" s="61"/>
      <c r="AK38" s="15"/>
      <c r="AL38" s="16"/>
      <c r="AM38" s="14"/>
    </row>
    <row r="39" spans="1:39" ht="20.100000000000001" customHeight="1" x14ac:dyDescent="0.15">
      <c r="C39" s="78"/>
      <c r="D39" s="43" t="s">
        <v>25</v>
      </c>
      <c r="E39" s="37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61"/>
      <c r="AK39" s="10"/>
      <c r="AM39" s="14"/>
    </row>
    <row r="40" spans="1:39" ht="20.100000000000001" customHeight="1" x14ac:dyDescent="0.15">
      <c r="C40" s="78"/>
      <c r="D40" s="43" t="s">
        <v>26</v>
      </c>
      <c r="E40" s="37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61"/>
      <c r="AK40" s="15"/>
      <c r="AL40" s="16"/>
      <c r="AM40" s="14"/>
    </row>
    <row r="41" spans="1:39" s="18" customFormat="1" ht="20.100000000000001" hidden="1" customHeight="1" x14ac:dyDescent="0.15">
      <c r="A41" s="17"/>
      <c r="C41" s="78"/>
      <c r="D41" s="45" t="s">
        <v>11</v>
      </c>
      <c r="E41" s="38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>
        <f>IF(OR(V37="",V38="",AND(V37&lt;=TIME(12,0,0),V38&lt;=TIME(12,0,0)),AND(V37&gt;=TIME(13,0,0),V38&gt;=TIME(13,0,0))),0,VLOOKUP($D36,名簿!$B:$D,3,FALSE))</f>
        <v>0</v>
      </c>
      <c r="W41" s="29">
        <f>IF(OR(W37="",W38="",AND(W37&lt;=TIME(12,0,0),W38&lt;=TIME(12,0,0)),AND(W37&gt;=TIME(13,0,0),W38&gt;=TIME(13,0,0))),0,VLOOKUP($D36,名簿!$B:$D,3,FALSE))</f>
        <v>0</v>
      </c>
      <c r="X41" s="29">
        <f>IF(OR(X37="",X38="",AND(X37&lt;=TIME(12,0,0),X38&lt;=TIME(12,0,0)),AND(X37&gt;=TIME(13,0,0),X38&gt;=TIME(13,0,0))),0,VLOOKUP($D36,名簿!$B:$D,3,FALSE))</f>
        <v>0</v>
      </c>
      <c r="Y41" s="29">
        <f>IF(OR(Y37="",Y38="",AND(Y37&lt;=TIME(12,0,0),Y38&lt;=TIME(12,0,0)),AND(Y37&gt;=TIME(13,0,0),Y38&gt;=TIME(13,0,0))),0,VLOOKUP($D36,名簿!$B:$D,3,FALSE))</f>
        <v>4.1666666666666664E-2</v>
      </c>
      <c r="Z41" s="29">
        <f>IF(OR(Z37="",Z38="",AND(Z37&lt;=TIME(12,0,0),Z38&lt;=TIME(12,0,0)),AND(Z37&gt;=TIME(13,0,0),Z38&gt;=TIME(13,0,0))),0,VLOOKUP($D36,名簿!$B:$D,3,FALSE))</f>
        <v>4.1666666666666664E-2</v>
      </c>
      <c r="AA41" s="29">
        <f>IF(OR(AA37="",AA38="",AND(AA37&lt;=TIME(12,0,0),AA38&lt;=TIME(12,0,0)),AND(AA37&gt;=TIME(13,0,0),AA38&gt;=TIME(13,0,0))),0,VLOOKUP($D36,名簿!$B:$D,3,FALSE))</f>
        <v>0</v>
      </c>
      <c r="AB41" s="29">
        <f>IF(OR(AB37="",AB38="",AND(AB37&lt;=TIME(12,0,0),AB38&lt;=TIME(12,0,0)),AND(AB37&gt;=TIME(13,0,0),AB38&gt;=TIME(13,0,0))),0,VLOOKUP($D36,名簿!$B:$D,3,FALSE))</f>
        <v>0</v>
      </c>
      <c r="AC41" s="29">
        <f>IF(OR(AC37="",AC38="",AND(AC37&lt;=TIME(12,0,0),AC38&lt;=TIME(12,0,0)),AND(AC37&gt;=TIME(13,0,0),AC38&gt;=TIME(13,0,0))),0,VLOOKUP($D36,名簿!$B:$D,3,FALSE))</f>
        <v>0</v>
      </c>
      <c r="AD41" s="29">
        <f>IF(OR(AD37="",AD38="",AND(AD37&lt;=TIME(12,0,0),AD38&lt;=TIME(12,0,0)),AND(AD37&gt;=TIME(13,0,0),AD38&gt;=TIME(13,0,0))),0,VLOOKUP($D36,名簿!$B:$D,3,FALSE))</f>
        <v>0</v>
      </c>
      <c r="AE41" s="29">
        <f>IF(OR(AE37="",AE38="",AND(AE37&lt;=TIME(12,0,0),AE38&lt;=TIME(12,0,0)),AND(AE37&gt;=TIME(13,0,0),AE38&gt;=TIME(13,0,0))),0,VLOOKUP($D36,名簿!$B:$D,3,FALSE))</f>
        <v>4.1666666666666664E-2</v>
      </c>
      <c r="AF41" s="29">
        <f>IF(OR(AF37="",AF38="",AND(AF37&lt;=TIME(12,0,0),AF38&lt;=TIME(12,0,0)),AND(AF37&gt;=TIME(13,0,0),AF38&gt;=TIME(13,0,0))),0,VLOOKUP($D36,名簿!$B:$D,3,FALSE))</f>
        <v>4.1666666666666664E-2</v>
      </c>
      <c r="AG41" s="29">
        <f>IF(OR(AG37="",AG38="",AND(AG37&lt;=TIME(12,0,0),AG38&lt;=TIME(12,0,0)),AND(AG37&gt;=TIME(13,0,0),AG38&gt;=TIME(13,0,0))),0,VLOOKUP($D36,名簿!$B:$D,3,FALSE))</f>
        <v>0</v>
      </c>
      <c r="AH41" s="29">
        <f>IF(OR(AH37="",AH38="",AND(AH37&lt;=TIME(12,0,0),AH38&lt;=TIME(12,0,0)),AND(AH37&gt;=TIME(13,0,0),AH38&gt;=TIME(13,0,0))),0,VLOOKUP($D36,名簿!$B:$D,3,FALSE))</f>
        <v>4.1666666666666664E-2</v>
      </c>
      <c r="AI41" s="29">
        <f>IF(OR(AI37="",AI38="",AND(AI37&lt;=TIME(12,0,0),AI38&lt;=TIME(12,0,0)),AND(AI37&gt;=TIME(13,0,0),AI38&gt;=TIME(13,0,0))),0,VLOOKUP($D36,名簿!$B:$D,3,FALSE))</f>
        <v>0</v>
      </c>
      <c r="AJ41" s="61"/>
      <c r="AK41" s="15"/>
      <c r="AL41" s="16"/>
      <c r="AM41" s="19"/>
    </row>
    <row r="42" spans="1:39" ht="20.100000000000001" hidden="1" customHeight="1" x14ac:dyDescent="0.15">
      <c r="C42" s="78"/>
      <c r="D42" s="46" t="s">
        <v>5</v>
      </c>
      <c r="E42" s="39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 t="str">
        <f t="shared" ref="V42:AI42" si="4">IF(OR(V37="",V38=""),"",V38-V37-V41)</f>
        <v/>
      </c>
      <c r="W42" s="30" t="str">
        <f t="shared" si="4"/>
        <v/>
      </c>
      <c r="X42" s="30">
        <f t="shared" si="4"/>
        <v>0.125</v>
      </c>
      <c r="Y42" s="30">
        <f t="shared" si="4"/>
        <v>0.2083333333333334</v>
      </c>
      <c r="Z42" s="30">
        <f t="shared" si="4"/>
        <v>0.2083333333333334</v>
      </c>
      <c r="AA42" s="30" t="str">
        <f t="shared" si="4"/>
        <v/>
      </c>
      <c r="AB42" s="30">
        <f t="shared" si="4"/>
        <v>0.125</v>
      </c>
      <c r="AC42" s="30" t="str">
        <f t="shared" si="4"/>
        <v/>
      </c>
      <c r="AD42" s="30" t="str">
        <f t="shared" si="4"/>
        <v/>
      </c>
      <c r="AE42" s="30">
        <f t="shared" si="4"/>
        <v>0.28125</v>
      </c>
      <c r="AF42" s="30">
        <f t="shared" si="4"/>
        <v>0.2083333333333334</v>
      </c>
      <c r="AG42" s="30" t="str">
        <f t="shared" si="4"/>
        <v/>
      </c>
      <c r="AH42" s="30">
        <f t="shared" si="4"/>
        <v>0.2083333333333334</v>
      </c>
      <c r="AI42" s="30" t="str">
        <f t="shared" si="4"/>
        <v/>
      </c>
      <c r="AJ42" s="61"/>
      <c r="AK42" s="7" t="s">
        <v>5</v>
      </c>
      <c r="AL42" s="16">
        <f>SUM(E42:AI42)</f>
        <v>1.3645833333333337</v>
      </c>
    </row>
    <row r="43" spans="1:39" ht="20.100000000000001" customHeight="1" x14ac:dyDescent="0.15">
      <c r="C43" s="78"/>
      <c r="D43" s="47" t="s">
        <v>23</v>
      </c>
      <c r="E43" s="40">
        <v>8.3333333333333329E-2</v>
      </c>
      <c r="F43" s="31"/>
      <c r="G43" s="31"/>
      <c r="H43" s="31"/>
      <c r="I43" s="31"/>
      <c r="J43" s="31"/>
      <c r="K43" s="31">
        <v>0.20833333333333334</v>
      </c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>
        <v>0.20833333333333334</v>
      </c>
      <c r="AH43" s="31"/>
      <c r="AI43" s="31"/>
      <c r="AJ43" s="61"/>
      <c r="AK43" s="15" t="s">
        <v>4</v>
      </c>
      <c r="AL43" s="16">
        <f>SUM(E43:AI43)</f>
        <v>0.5</v>
      </c>
      <c r="AM43" s="14"/>
    </row>
    <row r="44" spans="1:39" s="18" customFormat="1" ht="20.100000000000001" customHeight="1" thickBot="1" x14ac:dyDescent="0.2">
      <c r="A44" s="17"/>
      <c r="C44" s="79"/>
      <c r="D44" s="48" t="s">
        <v>24</v>
      </c>
      <c r="E44" s="41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62"/>
      <c r="AK44" s="15"/>
      <c r="AL44" s="16"/>
      <c r="AM44" s="19"/>
    </row>
    <row r="45" spans="1:39" ht="41.25" customHeight="1" x14ac:dyDescent="0.15">
      <c r="C45" s="77" t="str">
        <f>IF(D45="","",VLOOKUP(D45,名簿!$B:$C,2,FALSE))</f>
        <v>指導員</v>
      </c>
      <c r="D45" s="42" t="s">
        <v>73</v>
      </c>
      <c r="E45" s="36" t="s">
        <v>66</v>
      </c>
      <c r="F45" s="36" t="s">
        <v>66</v>
      </c>
      <c r="G45" s="36" t="s">
        <v>70</v>
      </c>
      <c r="H45" s="36" t="s">
        <v>70</v>
      </c>
      <c r="I45" s="36" t="s">
        <v>70</v>
      </c>
      <c r="J45" s="36" t="s">
        <v>66</v>
      </c>
      <c r="K45" s="36" t="s">
        <v>66</v>
      </c>
      <c r="L45" s="36" t="s">
        <v>66</v>
      </c>
      <c r="M45" s="36" t="s">
        <v>66</v>
      </c>
      <c r="N45" s="36" t="s">
        <v>66</v>
      </c>
      <c r="O45" s="36" t="s">
        <v>70</v>
      </c>
      <c r="P45" s="36" t="s">
        <v>70</v>
      </c>
      <c r="Q45" s="36" t="s">
        <v>66</v>
      </c>
      <c r="R45" s="36" t="s">
        <v>66</v>
      </c>
      <c r="S45" s="36" t="s">
        <v>66</v>
      </c>
      <c r="T45" s="36" t="s">
        <v>66</v>
      </c>
      <c r="U45" s="36" t="s">
        <v>66</v>
      </c>
      <c r="V45" s="36" t="s">
        <v>70</v>
      </c>
      <c r="W45" s="36" t="s">
        <v>70</v>
      </c>
      <c r="X45" s="36" t="s">
        <v>66</v>
      </c>
      <c r="Y45" s="36" t="s">
        <v>66</v>
      </c>
      <c r="Z45" s="36" t="s">
        <v>66</v>
      </c>
      <c r="AA45" s="36" t="s">
        <v>70</v>
      </c>
      <c r="AB45" s="36" t="s">
        <v>66</v>
      </c>
      <c r="AC45" s="36" t="s">
        <v>70</v>
      </c>
      <c r="AD45" s="36" t="s">
        <v>70</v>
      </c>
      <c r="AE45" s="36" t="s">
        <v>66</v>
      </c>
      <c r="AF45" s="36" t="s">
        <v>66</v>
      </c>
      <c r="AG45" s="36" t="s">
        <v>66</v>
      </c>
      <c r="AH45" s="36" t="s">
        <v>66</v>
      </c>
      <c r="AI45" s="36"/>
      <c r="AJ45" s="60"/>
      <c r="AK45" s="10" t="s">
        <v>15</v>
      </c>
      <c r="AL45" s="8">
        <f>COUNTIF(E45:AI45,"〇")</f>
        <v>20</v>
      </c>
      <c r="AM45" s="14"/>
    </row>
    <row r="46" spans="1:39" ht="20.100000000000001" customHeight="1" x14ac:dyDescent="0.15">
      <c r="C46" s="78"/>
      <c r="D46" s="44" t="s">
        <v>2</v>
      </c>
      <c r="E46" s="37">
        <v>0.36805555555555558</v>
      </c>
      <c r="F46" s="37">
        <v>0.36805555555555558</v>
      </c>
      <c r="G46" s="28"/>
      <c r="H46" s="28"/>
      <c r="I46" s="28"/>
      <c r="J46" s="28">
        <v>0.36805555555555558</v>
      </c>
      <c r="K46" s="28">
        <v>0.36805555555555558</v>
      </c>
      <c r="L46" s="28">
        <v>0.36805555555555558</v>
      </c>
      <c r="M46" s="28">
        <v>0.36805555555555558</v>
      </c>
      <c r="N46" s="28">
        <v>0.36805555555555558</v>
      </c>
      <c r="O46" s="28"/>
      <c r="P46" s="28"/>
      <c r="Q46" s="28">
        <v>0.36805555555555558</v>
      </c>
      <c r="R46" s="28">
        <v>0.36805555555555558</v>
      </c>
      <c r="S46" s="28">
        <v>0.36805555555555558</v>
      </c>
      <c r="T46" s="28">
        <v>0.36805555555555558</v>
      </c>
      <c r="U46" s="28">
        <v>0.36805555555555558</v>
      </c>
      <c r="V46" s="28"/>
      <c r="W46" s="28"/>
      <c r="X46" s="28">
        <v>0.36805555555555558</v>
      </c>
      <c r="Y46" s="28">
        <v>0.36805555555555558</v>
      </c>
      <c r="Z46" s="28">
        <v>0.36805555555555558</v>
      </c>
      <c r="AA46" s="28"/>
      <c r="AB46" s="28">
        <v>0.36805555555555558</v>
      </c>
      <c r="AC46" s="28"/>
      <c r="AD46" s="28"/>
      <c r="AE46" s="28">
        <v>0.36805555555555558</v>
      </c>
      <c r="AF46" s="28">
        <v>0.36805555555555558</v>
      </c>
      <c r="AG46" s="28">
        <v>0.36805555555555558</v>
      </c>
      <c r="AH46" s="28">
        <v>0.36805555555555558</v>
      </c>
      <c r="AI46" s="28"/>
      <c r="AJ46" s="61"/>
      <c r="AK46" s="10"/>
      <c r="AM46" s="14"/>
    </row>
    <row r="47" spans="1:39" ht="20.100000000000001" customHeight="1" x14ac:dyDescent="0.15">
      <c r="C47" s="78"/>
      <c r="D47" s="45" t="s">
        <v>3</v>
      </c>
      <c r="E47" s="37">
        <v>0.61805555555555558</v>
      </c>
      <c r="F47" s="37">
        <v>0.61805555555555558</v>
      </c>
      <c r="G47" s="28"/>
      <c r="H47" s="28"/>
      <c r="I47" s="28"/>
      <c r="J47" s="28">
        <v>0.61805555555555558</v>
      </c>
      <c r="K47" s="28">
        <v>0.61805555555555558</v>
      </c>
      <c r="L47" s="28">
        <v>0.61805555555555558</v>
      </c>
      <c r="M47" s="28">
        <v>0.61805555555555558</v>
      </c>
      <c r="N47" s="28">
        <v>0.49305555555555558</v>
      </c>
      <c r="O47" s="28"/>
      <c r="P47" s="28"/>
      <c r="Q47" s="28">
        <v>0.61805555555555558</v>
      </c>
      <c r="R47" s="28">
        <v>0.61805555555555558</v>
      </c>
      <c r="S47" s="28">
        <v>0.61805555555555558</v>
      </c>
      <c r="T47" s="28">
        <v>0.61805555555555558</v>
      </c>
      <c r="U47" s="28">
        <v>0.61805555555555558</v>
      </c>
      <c r="V47" s="28"/>
      <c r="W47" s="28"/>
      <c r="X47" s="28">
        <v>0.61805555555555558</v>
      </c>
      <c r="Y47" s="28">
        <v>0.61805555555555558</v>
      </c>
      <c r="Z47" s="28">
        <v>0.61805555555555558</v>
      </c>
      <c r="AA47" s="28"/>
      <c r="AB47" s="28">
        <v>0.61805555555555558</v>
      </c>
      <c r="AC47" s="28"/>
      <c r="AD47" s="28"/>
      <c r="AE47" s="28">
        <v>0.69097222222222221</v>
      </c>
      <c r="AF47" s="28">
        <v>0.61805555555555558</v>
      </c>
      <c r="AG47" s="28">
        <v>0.61805555555555558</v>
      </c>
      <c r="AH47" s="28">
        <v>0.61805555555555558</v>
      </c>
      <c r="AI47" s="28"/>
      <c r="AJ47" s="61"/>
      <c r="AK47" s="15"/>
      <c r="AL47" s="16"/>
      <c r="AM47" s="14"/>
    </row>
    <row r="48" spans="1:39" ht="20.100000000000001" customHeight="1" x14ac:dyDescent="0.15">
      <c r="C48" s="78"/>
      <c r="D48" s="43" t="s">
        <v>25</v>
      </c>
      <c r="E48" s="37"/>
      <c r="F48" s="28"/>
      <c r="G48" s="28"/>
      <c r="H48" s="28"/>
      <c r="I48" s="28"/>
      <c r="J48" s="28"/>
      <c r="K48" s="28"/>
      <c r="L48" s="28"/>
      <c r="M48" s="28">
        <v>0.61805555555555558</v>
      </c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61"/>
      <c r="AK48" s="10"/>
      <c r="AM48" s="14"/>
    </row>
    <row r="49" spans="1:39" ht="20.100000000000001" customHeight="1" x14ac:dyDescent="0.15">
      <c r="C49" s="78"/>
      <c r="D49" s="43" t="s">
        <v>26</v>
      </c>
      <c r="E49" s="37"/>
      <c r="F49" s="28"/>
      <c r="G49" s="28"/>
      <c r="H49" s="28"/>
      <c r="I49" s="28"/>
      <c r="J49" s="28"/>
      <c r="K49" s="28"/>
      <c r="L49" s="28"/>
      <c r="M49" s="28">
        <v>0.65972222222222221</v>
      </c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61"/>
      <c r="AK49" s="15"/>
      <c r="AL49" s="16"/>
      <c r="AM49" s="14"/>
    </row>
    <row r="50" spans="1:39" s="18" customFormat="1" ht="20.100000000000001" hidden="1" customHeight="1" x14ac:dyDescent="0.15">
      <c r="A50" s="17"/>
      <c r="C50" s="78"/>
      <c r="D50" s="45" t="s">
        <v>11</v>
      </c>
      <c r="E50" s="38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>
        <f>IF(OR(V46="",V47="",AND(V46&lt;=TIME(12,0,0),V47&lt;=TIME(12,0,0)),AND(V46&gt;=TIME(13,0,0),V47&gt;=TIME(13,0,0))),0,VLOOKUP($D45,名簿!$B:$D,3,FALSE))</f>
        <v>0</v>
      </c>
      <c r="W50" s="29">
        <f>IF(OR(W46="",W47="",AND(W46&lt;=TIME(12,0,0),W47&lt;=TIME(12,0,0)),AND(W46&gt;=TIME(13,0,0),W47&gt;=TIME(13,0,0))),0,VLOOKUP($D45,名簿!$B:$D,3,FALSE))</f>
        <v>0</v>
      </c>
      <c r="X50" s="29">
        <f>IF(OR(X46="",X47="",AND(X46&lt;=TIME(12,0,0),X47&lt;=TIME(12,0,0)),AND(X46&gt;=TIME(13,0,0),X47&gt;=TIME(13,0,0))),0,VLOOKUP($D45,名簿!$B:$D,3,FALSE))</f>
        <v>4.1666666666666664E-2</v>
      </c>
      <c r="Y50" s="29">
        <f>IF(OR(Y46="",Y47="",AND(Y46&lt;=TIME(12,0,0),Y47&lt;=TIME(12,0,0)),AND(Y46&gt;=TIME(13,0,0),Y47&gt;=TIME(13,0,0))),0,VLOOKUP($D45,名簿!$B:$D,3,FALSE))</f>
        <v>4.1666666666666664E-2</v>
      </c>
      <c r="Z50" s="29">
        <f>IF(OR(Z46="",Z47="",AND(Z46&lt;=TIME(12,0,0),Z47&lt;=TIME(12,0,0)),AND(Z46&gt;=TIME(13,0,0),Z47&gt;=TIME(13,0,0))),0,VLOOKUP($D45,名簿!$B:$D,3,FALSE))</f>
        <v>4.1666666666666664E-2</v>
      </c>
      <c r="AA50" s="29">
        <f>IF(OR(AA46="",AA47="",AND(AA46&lt;=TIME(12,0,0),AA47&lt;=TIME(12,0,0)),AND(AA46&gt;=TIME(13,0,0),AA47&gt;=TIME(13,0,0))),0,VLOOKUP($D45,名簿!$B:$D,3,FALSE))</f>
        <v>0</v>
      </c>
      <c r="AB50" s="29">
        <f>IF(OR(AB46="",AB47="",AND(AB46&lt;=TIME(12,0,0),AB47&lt;=TIME(12,0,0)),AND(AB46&gt;=TIME(13,0,0),AB47&gt;=TIME(13,0,0))),0,VLOOKUP($D45,名簿!$B:$D,3,FALSE))</f>
        <v>4.1666666666666664E-2</v>
      </c>
      <c r="AC50" s="29">
        <f>IF(OR(AC46="",AC47="",AND(AC46&lt;=TIME(12,0,0),AC47&lt;=TIME(12,0,0)),AND(AC46&gt;=TIME(13,0,0),AC47&gt;=TIME(13,0,0))),0,VLOOKUP($D45,名簿!$B:$D,3,FALSE))</f>
        <v>0</v>
      </c>
      <c r="AD50" s="29">
        <f>IF(OR(AD46="",AD47="",AND(AD46&lt;=TIME(12,0,0),AD47&lt;=TIME(12,0,0)),AND(AD46&gt;=TIME(13,0,0),AD47&gt;=TIME(13,0,0))),0,VLOOKUP($D45,名簿!$B:$D,3,FALSE))</f>
        <v>0</v>
      </c>
      <c r="AE50" s="29">
        <f>IF(OR(AE46="",AE47="",AND(AE46&lt;=TIME(12,0,0),AE47&lt;=TIME(12,0,0)),AND(AE46&gt;=TIME(13,0,0),AE47&gt;=TIME(13,0,0))),0,VLOOKUP($D45,名簿!$B:$D,3,FALSE))</f>
        <v>4.1666666666666664E-2</v>
      </c>
      <c r="AF50" s="29">
        <f>IF(OR(AF46="",AF47="",AND(AF46&lt;=TIME(12,0,0),AF47&lt;=TIME(12,0,0)),AND(AF46&gt;=TIME(13,0,0),AF47&gt;=TIME(13,0,0))),0,VLOOKUP($D45,名簿!$B:$D,3,FALSE))</f>
        <v>4.1666666666666664E-2</v>
      </c>
      <c r="AG50" s="29">
        <f>IF(OR(AG46="",AG47="",AND(AG46&lt;=TIME(12,0,0),AG47&lt;=TIME(12,0,0)),AND(AG46&gt;=TIME(13,0,0),AG47&gt;=TIME(13,0,0))),0,VLOOKUP($D45,名簿!$B:$D,3,FALSE))</f>
        <v>4.1666666666666664E-2</v>
      </c>
      <c r="AH50" s="29">
        <f>IF(OR(AH46="",AH47="",AND(AH46&lt;=TIME(12,0,0),AH47&lt;=TIME(12,0,0)),AND(AH46&gt;=TIME(13,0,0),AH47&gt;=TIME(13,0,0))),0,VLOOKUP($D45,名簿!$B:$D,3,FALSE))</f>
        <v>4.1666666666666664E-2</v>
      </c>
      <c r="AI50" s="29">
        <f>IF(OR(AI46="",AI47="",AND(AI46&lt;=TIME(12,0,0),AI47&lt;=TIME(12,0,0)),AND(AI46&gt;=TIME(13,0,0),AI47&gt;=TIME(13,0,0))),0,VLOOKUP($D45,名簿!$B:$D,3,FALSE))</f>
        <v>0</v>
      </c>
      <c r="AJ50" s="61"/>
      <c r="AK50" s="15"/>
      <c r="AL50" s="16"/>
      <c r="AM50" s="19"/>
    </row>
    <row r="51" spans="1:39" ht="20.100000000000001" hidden="1" customHeight="1" x14ac:dyDescent="0.15">
      <c r="C51" s="78"/>
      <c r="D51" s="46" t="s">
        <v>5</v>
      </c>
      <c r="E51" s="39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 t="str">
        <f t="shared" ref="V51:AI51" si="5">IF(OR(V46="",V47=""),"",V47-V46-V50)</f>
        <v/>
      </c>
      <c r="W51" s="30" t="str">
        <f t="shared" si="5"/>
        <v/>
      </c>
      <c r="X51" s="30">
        <f t="shared" si="5"/>
        <v>0.20833333333333334</v>
      </c>
      <c r="Y51" s="30">
        <f t="shared" si="5"/>
        <v>0.20833333333333334</v>
      </c>
      <c r="Z51" s="30">
        <f t="shared" si="5"/>
        <v>0.20833333333333334</v>
      </c>
      <c r="AA51" s="30" t="str">
        <f t="shared" si="5"/>
        <v/>
      </c>
      <c r="AB51" s="30">
        <f t="shared" si="5"/>
        <v>0.20833333333333334</v>
      </c>
      <c r="AC51" s="30" t="str">
        <f t="shared" si="5"/>
        <v/>
      </c>
      <c r="AD51" s="30" t="str">
        <f t="shared" si="5"/>
        <v/>
      </c>
      <c r="AE51" s="30">
        <f t="shared" si="5"/>
        <v>0.28124999999999994</v>
      </c>
      <c r="AF51" s="30">
        <f t="shared" si="5"/>
        <v>0.20833333333333334</v>
      </c>
      <c r="AG51" s="30">
        <f t="shared" si="5"/>
        <v>0.20833333333333334</v>
      </c>
      <c r="AH51" s="30">
        <f t="shared" si="5"/>
        <v>0.20833333333333334</v>
      </c>
      <c r="AI51" s="30" t="str">
        <f t="shared" si="5"/>
        <v/>
      </c>
      <c r="AJ51" s="61"/>
      <c r="AK51" s="7" t="s">
        <v>5</v>
      </c>
      <c r="AL51" s="16">
        <f>SUM(E51:AI51)</f>
        <v>1.739583333333333</v>
      </c>
    </row>
    <row r="52" spans="1:39" ht="20.100000000000001" customHeight="1" x14ac:dyDescent="0.15">
      <c r="C52" s="78"/>
      <c r="D52" s="47" t="s">
        <v>23</v>
      </c>
      <c r="E52" s="40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61"/>
      <c r="AK52" s="15" t="s">
        <v>4</v>
      </c>
      <c r="AL52" s="16">
        <f>SUM(E52:AI52)</f>
        <v>0</v>
      </c>
      <c r="AM52" s="14"/>
    </row>
    <row r="53" spans="1:39" s="18" customFormat="1" ht="20.100000000000001" customHeight="1" thickBot="1" x14ac:dyDescent="0.2">
      <c r="A53" s="17"/>
      <c r="C53" s="79"/>
      <c r="D53" s="48" t="s">
        <v>24</v>
      </c>
      <c r="E53" s="41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62"/>
      <c r="AK53" s="15"/>
      <c r="AL53" s="16"/>
      <c r="AM53" s="19"/>
    </row>
    <row r="55" spans="1:39" x14ac:dyDescent="0.15">
      <c r="G55" s="20"/>
      <c r="H55" s="21"/>
      <c r="N55" s="20"/>
      <c r="O55" s="21"/>
      <c r="U55" s="20"/>
      <c r="V55" s="21"/>
      <c r="AB55" s="20"/>
      <c r="AC55" s="21"/>
      <c r="AK55" s="13"/>
    </row>
  </sheetData>
  <sheetProtection formatCells="0" formatColumns="0" formatRows="0" selectLockedCells="1"/>
  <mergeCells count="18">
    <mergeCell ref="E1:T4"/>
    <mergeCell ref="C5:D5"/>
    <mergeCell ref="E5:G5"/>
    <mergeCell ref="N5:Q5"/>
    <mergeCell ref="R5:S5"/>
    <mergeCell ref="C45:C53"/>
    <mergeCell ref="AJ45:AJ53"/>
    <mergeCell ref="C36:C44"/>
    <mergeCell ref="AJ36:AJ44"/>
    <mergeCell ref="AJ7:AJ8"/>
    <mergeCell ref="C9:C17"/>
    <mergeCell ref="AJ9:AJ17"/>
    <mergeCell ref="C18:C26"/>
    <mergeCell ref="AJ18:AJ26"/>
    <mergeCell ref="C27:C35"/>
    <mergeCell ref="AJ27:AJ35"/>
    <mergeCell ref="C7:C8"/>
    <mergeCell ref="D7:D8"/>
  </mergeCells>
  <phoneticPr fontId="1"/>
  <conditionalFormatting sqref="E8:AI8">
    <cfRule type="expression" dxfId="9" priority="1" stopIfTrue="1">
      <formula>WEEKDAY(E8,1)=7</formula>
    </cfRule>
    <cfRule type="expression" dxfId="8" priority="2" stopIfTrue="1">
      <formula>WEEKDAY(E8,1)=1</formula>
    </cfRule>
  </conditionalFormatting>
  <dataValidations count="1">
    <dataValidation imeMode="off" allowBlank="1" showInputMessage="1" showErrorMessage="1" sqref="A1:A2" xr:uid="{FDFA360E-9689-487A-9566-F88A5DEB2FAC}"/>
  </dataValidations>
  <printOptions horizontalCentered="1"/>
  <pageMargins left="0.9055118110236221" right="0.51181102362204722" top="0.55118110236220474" bottom="0.55118110236220474" header="0.31496062992125984" footer="0.31496062992125984"/>
  <pageSetup paperSize="8" scale="6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B86DBCC-F436-4160-BFEB-D61FC6FF9E10}">
          <x14:formula1>
            <xm:f>名簿!$B$4:$B$28</xm:f>
          </x14:formula1>
          <xm:sqref>D9 D18 D27 D36</xm:sqref>
        </x14:dataValidation>
        <x14:dataValidation type="list" allowBlank="1" showInputMessage="1" showErrorMessage="1" xr:uid="{85FC9E44-F910-49E0-A5CA-27ADC5538417}">
          <x14:formula1>
            <xm:f>設定項目!$D$2:$D$10</xm:f>
          </x14:formula1>
          <xm:sqref>E9:AI9 E18:AI18 E27:AI27 E36:AI36 E45:AI45</xm:sqref>
        </x14:dataValidation>
        <x14:dataValidation type="list" allowBlank="1" showInputMessage="1" showErrorMessage="1" xr:uid="{1990FB4E-DE42-429F-B884-1976E5F24F86}">
          <x14:formula1>
            <xm:f>名簿!$B$4:$B$29</xm:f>
          </x14:formula1>
          <xm:sqref>D45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26574-BFFF-4378-B6CF-2F180AC914FF}">
  <sheetPr>
    <tabColor rgb="FFFFC000"/>
    <pageSetUpPr fitToPage="1"/>
  </sheetPr>
  <dimension ref="A1:AM55"/>
  <sheetViews>
    <sheetView view="pageBreakPreview" topLeftCell="R1" zoomScale="90" zoomScaleNormal="90" zoomScaleSheetLayoutView="90" workbookViewId="0">
      <pane ySplit="8" topLeftCell="A22" activePane="bottomLeft" state="frozen"/>
      <selection activeCell="E36" sqref="E36:AI36"/>
      <selection pane="bottomLeft" activeCell="AF30" sqref="AF30"/>
    </sheetView>
  </sheetViews>
  <sheetFormatPr defaultColWidth="8.625" defaultRowHeight="13.5" x14ac:dyDescent="0.15"/>
  <cols>
    <col min="1" max="1" width="13.25" style="8" bestFit="1" customWidth="1"/>
    <col min="2" max="2" width="8.625" style="7"/>
    <col min="3" max="3" width="10.625" style="7" customWidth="1"/>
    <col min="4" max="4" width="14.75" style="7" customWidth="1"/>
    <col min="5" max="5" width="7.5" style="7" bestFit="1" customWidth="1"/>
    <col min="6" max="6" width="8.25" style="7" customWidth="1"/>
    <col min="7" max="7" width="6.875" style="7" bestFit="1" customWidth="1"/>
    <col min="8" max="9" width="7.5" style="7" bestFit="1" customWidth="1"/>
    <col min="10" max="10" width="7.5" style="7" customWidth="1"/>
    <col min="11" max="35" width="7.5" style="7" bestFit="1" customWidth="1"/>
    <col min="36" max="36" width="21.25" style="7" customWidth="1"/>
    <col min="37" max="37" width="9.125" style="8" bestFit="1" customWidth="1"/>
    <col min="38" max="38" width="11.25" style="8" bestFit="1" customWidth="1"/>
    <col min="39" max="39" width="4.625" style="7" customWidth="1"/>
    <col min="40" max="16384" width="8.625" style="7"/>
  </cols>
  <sheetData>
    <row r="1" spans="1:39" ht="23.25" customHeight="1" x14ac:dyDescent="0.15">
      <c r="A1" s="22">
        <v>2023</v>
      </c>
      <c r="B1" s="7" t="s">
        <v>7</v>
      </c>
      <c r="E1" s="68" t="s">
        <v>29</v>
      </c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70"/>
      <c r="U1"/>
      <c r="V1"/>
      <c r="W1"/>
      <c r="X1"/>
      <c r="Y1"/>
    </row>
    <row r="2" spans="1:39" ht="23.25" x14ac:dyDescent="0.15">
      <c r="A2" s="22">
        <v>12</v>
      </c>
      <c r="B2" s="7" t="s">
        <v>8</v>
      </c>
      <c r="E2" s="71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3"/>
      <c r="U2"/>
      <c r="V2"/>
      <c r="W2"/>
      <c r="X2"/>
      <c r="Y2"/>
    </row>
    <row r="3" spans="1:39" x14ac:dyDescent="0.15">
      <c r="E3" s="71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3"/>
    </row>
    <row r="4" spans="1:39" ht="14.25" thickBot="1" x14ac:dyDescent="0.2">
      <c r="E4" s="74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6"/>
    </row>
    <row r="5" spans="1:39" ht="35.25" customHeight="1" thickBot="1" x14ac:dyDescent="0.2">
      <c r="C5" s="64" t="s">
        <v>1</v>
      </c>
      <c r="D5" s="64"/>
      <c r="E5" s="63">
        <f>DATE($A$1,$A$2,1)</f>
        <v>45261</v>
      </c>
      <c r="F5" s="63"/>
      <c r="G5" s="63"/>
      <c r="N5" s="65"/>
      <c r="O5" s="65"/>
      <c r="P5" s="65"/>
      <c r="Q5" s="65"/>
      <c r="R5" s="65"/>
      <c r="S5" s="65"/>
      <c r="W5" s="9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10"/>
      <c r="AM5" s="9"/>
    </row>
    <row r="6" spans="1:39" ht="32.25" customHeight="1" thickBot="1" x14ac:dyDescent="0.2">
      <c r="C6" s="23"/>
      <c r="D6" s="23"/>
      <c r="E6" s="27"/>
      <c r="F6" s="27"/>
      <c r="G6" s="27"/>
      <c r="N6" s="9"/>
      <c r="O6" s="9"/>
      <c r="P6" s="9"/>
      <c r="Q6" s="9"/>
      <c r="R6" s="9"/>
      <c r="S6" s="9"/>
      <c r="W6" s="9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10"/>
      <c r="AM6" s="9"/>
    </row>
    <row r="7" spans="1:39" ht="27" customHeight="1" x14ac:dyDescent="0.15">
      <c r="C7" s="80" t="s">
        <v>14</v>
      </c>
      <c r="D7" s="80" t="s">
        <v>0</v>
      </c>
      <c r="E7" s="34">
        <f>DATE($A$1,$A$2,1)</f>
        <v>45261</v>
      </c>
      <c r="F7" s="11">
        <f>E7+1</f>
        <v>45262</v>
      </c>
      <c r="G7" s="11">
        <f t="shared" ref="G7:AF7" si="0">F7+1</f>
        <v>45263</v>
      </c>
      <c r="H7" s="11">
        <f t="shared" si="0"/>
        <v>45264</v>
      </c>
      <c r="I7" s="11">
        <f t="shared" si="0"/>
        <v>45265</v>
      </c>
      <c r="J7" s="11">
        <f t="shared" si="0"/>
        <v>45266</v>
      </c>
      <c r="K7" s="11">
        <f t="shared" si="0"/>
        <v>45267</v>
      </c>
      <c r="L7" s="11">
        <f t="shared" si="0"/>
        <v>45268</v>
      </c>
      <c r="M7" s="11">
        <f t="shared" si="0"/>
        <v>45269</v>
      </c>
      <c r="N7" s="11">
        <f t="shared" si="0"/>
        <v>45270</v>
      </c>
      <c r="O7" s="11">
        <f t="shared" si="0"/>
        <v>45271</v>
      </c>
      <c r="P7" s="11">
        <f t="shared" si="0"/>
        <v>45272</v>
      </c>
      <c r="Q7" s="11">
        <f t="shared" si="0"/>
        <v>45273</v>
      </c>
      <c r="R7" s="11">
        <f t="shared" si="0"/>
        <v>45274</v>
      </c>
      <c r="S7" s="11">
        <f t="shared" si="0"/>
        <v>45275</v>
      </c>
      <c r="T7" s="11">
        <f t="shared" si="0"/>
        <v>45276</v>
      </c>
      <c r="U7" s="11">
        <f t="shared" si="0"/>
        <v>45277</v>
      </c>
      <c r="V7" s="11">
        <f t="shared" si="0"/>
        <v>45278</v>
      </c>
      <c r="W7" s="11">
        <f t="shared" si="0"/>
        <v>45279</v>
      </c>
      <c r="X7" s="11">
        <f t="shared" si="0"/>
        <v>45280</v>
      </c>
      <c r="Y7" s="11">
        <f t="shared" si="0"/>
        <v>45281</v>
      </c>
      <c r="Z7" s="11">
        <f t="shared" si="0"/>
        <v>45282</v>
      </c>
      <c r="AA7" s="11">
        <f t="shared" si="0"/>
        <v>45283</v>
      </c>
      <c r="AB7" s="11">
        <f t="shared" si="0"/>
        <v>45284</v>
      </c>
      <c r="AC7" s="11">
        <f t="shared" si="0"/>
        <v>45285</v>
      </c>
      <c r="AD7" s="11">
        <f t="shared" si="0"/>
        <v>45286</v>
      </c>
      <c r="AE7" s="11">
        <f t="shared" si="0"/>
        <v>45287</v>
      </c>
      <c r="AF7" s="11">
        <f t="shared" si="0"/>
        <v>45288</v>
      </c>
      <c r="AG7" s="11">
        <f>IF(MONTH(AF7+1)=MONTH(AF7),AF7+1,"")</f>
        <v>45289</v>
      </c>
      <c r="AH7" s="11">
        <f>IF(AG7="","",IF(MONTH(AG7+1)=MONTH(AG7),AG7+1,""))</f>
        <v>45290</v>
      </c>
      <c r="AI7" s="11">
        <f>IF(AH7="","",IF(MONTH(AH7+1)=MONTH(AH7),AH7+1,""))</f>
        <v>45291</v>
      </c>
      <c r="AJ7" s="66" t="s">
        <v>27</v>
      </c>
      <c r="AK7" s="10"/>
      <c r="AM7" s="10"/>
    </row>
    <row r="8" spans="1:39" ht="27" customHeight="1" thickBot="1" x14ac:dyDescent="0.2">
      <c r="C8" s="81"/>
      <c r="D8" s="81"/>
      <c r="E8" s="35">
        <f>IF(E7="","",E7)</f>
        <v>45261</v>
      </c>
      <c r="F8" s="26">
        <f t="shared" ref="F8:AI8" si="1">IF(F7="","",F7)</f>
        <v>45262</v>
      </c>
      <c r="G8" s="26">
        <f t="shared" si="1"/>
        <v>45263</v>
      </c>
      <c r="H8" s="26">
        <f t="shared" si="1"/>
        <v>45264</v>
      </c>
      <c r="I8" s="26">
        <f t="shared" si="1"/>
        <v>45265</v>
      </c>
      <c r="J8" s="26">
        <f t="shared" si="1"/>
        <v>45266</v>
      </c>
      <c r="K8" s="26">
        <f t="shared" si="1"/>
        <v>45267</v>
      </c>
      <c r="L8" s="26">
        <f t="shared" si="1"/>
        <v>45268</v>
      </c>
      <c r="M8" s="26">
        <f t="shared" si="1"/>
        <v>45269</v>
      </c>
      <c r="N8" s="26">
        <f t="shared" si="1"/>
        <v>45270</v>
      </c>
      <c r="O8" s="26">
        <f t="shared" si="1"/>
        <v>45271</v>
      </c>
      <c r="P8" s="26">
        <f t="shared" si="1"/>
        <v>45272</v>
      </c>
      <c r="Q8" s="26">
        <f t="shared" si="1"/>
        <v>45273</v>
      </c>
      <c r="R8" s="26">
        <f t="shared" si="1"/>
        <v>45274</v>
      </c>
      <c r="S8" s="26">
        <f t="shared" si="1"/>
        <v>45275</v>
      </c>
      <c r="T8" s="26">
        <f t="shared" si="1"/>
        <v>45276</v>
      </c>
      <c r="U8" s="26">
        <f t="shared" si="1"/>
        <v>45277</v>
      </c>
      <c r="V8" s="26">
        <f t="shared" si="1"/>
        <v>45278</v>
      </c>
      <c r="W8" s="26">
        <f t="shared" si="1"/>
        <v>45279</v>
      </c>
      <c r="X8" s="26">
        <f t="shared" si="1"/>
        <v>45280</v>
      </c>
      <c r="Y8" s="26">
        <f t="shared" si="1"/>
        <v>45281</v>
      </c>
      <c r="Z8" s="26">
        <f t="shared" si="1"/>
        <v>45282</v>
      </c>
      <c r="AA8" s="26">
        <f t="shared" si="1"/>
        <v>45283</v>
      </c>
      <c r="AB8" s="26">
        <f t="shared" si="1"/>
        <v>45284</v>
      </c>
      <c r="AC8" s="26">
        <f t="shared" si="1"/>
        <v>45285</v>
      </c>
      <c r="AD8" s="26">
        <f t="shared" si="1"/>
        <v>45286</v>
      </c>
      <c r="AE8" s="26">
        <f t="shared" si="1"/>
        <v>45287</v>
      </c>
      <c r="AF8" s="26">
        <f t="shared" si="1"/>
        <v>45288</v>
      </c>
      <c r="AG8" s="26">
        <f t="shared" si="1"/>
        <v>45289</v>
      </c>
      <c r="AH8" s="26">
        <f t="shared" si="1"/>
        <v>45290</v>
      </c>
      <c r="AI8" s="26">
        <f t="shared" si="1"/>
        <v>45291</v>
      </c>
      <c r="AJ8" s="67"/>
      <c r="AK8" s="12"/>
      <c r="AL8" s="13"/>
      <c r="AM8" s="14"/>
    </row>
    <row r="9" spans="1:39" ht="41.25" customHeight="1" x14ac:dyDescent="0.15">
      <c r="C9" s="77" t="str">
        <f>IF(D9="","",VLOOKUP(D9,名簿!$B:$C,2,FALSE))</f>
        <v>事務員</v>
      </c>
      <c r="D9" s="42" t="s">
        <v>64</v>
      </c>
      <c r="E9" s="36" t="s">
        <v>66</v>
      </c>
      <c r="F9" s="36" t="s">
        <v>70</v>
      </c>
      <c r="G9" s="36" t="s">
        <v>66</v>
      </c>
      <c r="H9" s="36" t="s">
        <v>66</v>
      </c>
      <c r="I9" s="36" t="s">
        <v>66</v>
      </c>
      <c r="J9" s="36" t="s">
        <v>66</v>
      </c>
      <c r="K9" s="36" t="s">
        <v>66</v>
      </c>
      <c r="L9" s="36" t="s">
        <v>20</v>
      </c>
      <c r="M9" s="36" t="s">
        <v>70</v>
      </c>
      <c r="N9" s="36" t="s">
        <v>70</v>
      </c>
      <c r="O9" s="36" t="s">
        <v>19</v>
      </c>
      <c r="P9" s="36" t="s">
        <v>66</v>
      </c>
      <c r="Q9" s="36" t="s">
        <v>66</v>
      </c>
      <c r="R9" s="36" t="s">
        <v>66</v>
      </c>
      <c r="S9" s="36" t="s">
        <v>66</v>
      </c>
      <c r="T9" s="36" t="s">
        <v>70</v>
      </c>
      <c r="U9" s="36" t="s">
        <v>70</v>
      </c>
      <c r="V9" s="36" t="s">
        <v>66</v>
      </c>
      <c r="W9" s="36" t="s">
        <v>66</v>
      </c>
      <c r="X9" s="36" t="s">
        <v>66</v>
      </c>
      <c r="Y9" s="36" t="s">
        <v>66</v>
      </c>
      <c r="Z9" s="36" t="s">
        <v>66</v>
      </c>
      <c r="AA9" s="36" t="s">
        <v>70</v>
      </c>
      <c r="AB9" s="36" t="s">
        <v>70</v>
      </c>
      <c r="AC9" s="36" t="s">
        <v>66</v>
      </c>
      <c r="AD9" s="36" t="s">
        <v>66</v>
      </c>
      <c r="AE9" s="36" t="s">
        <v>66</v>
      </c>
      <c r="AF9" s="36" t="s">
        <v>66</v>
      </c>
      <c r="AG9" s="36" t="s">
        <v>70</v>
      </c>
      <c r="AH9" s="36" t="s">
        <v>70</v>
      </c>
      <c r="AI9" s="36" t="s">
        <v>70</v>
      </c>
      <c r="AJ9" s="60"/>
      <c r="AK9" s="10" t="s">
        <v>15</v>
      </c>
      <c r="AL9" s="8">
        <f>COUNTIF(E9:AI9,"〇")</f>
        <v>19</v>
      </c>
      <c r="AM9" s="14"/>
    </row>
    <row r="10" spans="1:39" ht="20.100000000000001" customHeight="1" x14ac:dyDescent="0.15">
      <c r="C10" s="78"/>
      <c r="D10" s="44" t="s">
        <v>2</v>
      </c>
      <c r="E10" s="37">
        <v>0.36805555555555558</v>
      </c>
      <c r="F10" s="28"/>
      <c r="G10" s="37">
        <v>0.36805555555555558</v>
      </c>
      <c r="H10" s="37">
        <v>0.36805555555555558</v>
      </c>
      <c r="I10" s="37">
        <v>0.36805555555555558</v>
      </c>
      <c r="J10" s="37">
        <v>0.36805555555555558</v>
      </c>
      <c r="K10" s="37">
        <v>0.36805555555555558</v>
      </c>
      <c r="L10" s="28"/>
      <c r="M10" s="28"/>
      <c r="N10" s="28"/>
      <c r="O10" s="28"/>
      <c r="P10" s="37">
        <v>0.36805555555555558</v>
      </c>
      <c r="Q10" s="37">
        <v>0.36805555555555558</v>
      </c>
      <c r="R10" s="37">
        <v>0.36805555555555558</v>
      </c>
      <c r="S10" s="37">
        <v>0.36805555555555558</v>
      </c>
      <c r="T10" s="28"/>
      <c r="U10" s="28"/>
      <c r="V10" s="37">
        <v>0.36805555555555558</v>
      </c>
      <c r="W10" s="37">
        <v>0.36805555555555558</v>
      </c>
      <c r="X10" s="37">
        <v>0.36805555555555558</v>
      </c>
      <c r="Y10" s="37">
        <v>0.36805555555555558</v>
      </c>
      <c r="Z10" s="37">
        <v>0.36805555555555558</v>
      </c>
      <c r="AA10" s="28"/>
      <c r="AB10" s="28"/>
      <c r="AC10" s="37">
        <v>0.36805555555555558</v>
      </c>
      <c r="AD10" s="37">
        <v>0.36805555555555558</v>
      </c>
      <c r="AE10" s="37">
        <v>0.36805555555555558</v>
      </c>
      <c r="AF10" s="37">
        <v>0.36805555555555558</v>
      </c>
      <c r="AG10" s="28"/>
      <c r="AH10" s="28"/>
      <c r="AI10" s="28"/>
      <c r="AJ10" s="61"/>
      <c r="AK10" s="10"/>
      <c r="AM10" s="14"/>
    </row>
    <row r="11" spans="1:39" ht="20.100000000000001" customHeight="1" x14ac:dyDescent="0.15">
      <c r="C11" s="78"/>
      <c r="D11" s="45" t="s">
        <v>3</v>
      </c>
      <c r="E11" s="37">
        <v>0.70138888888888884</v>
      </c>
      <c r="F11" s="28"/>
      <c r="G11" s="37">
        <v>0.70138888888888884</v>
      </c>
      <c r="H11" s="37">
        <v>0.70138888888888884</v>
      </c>
      <c r="I11" s="37">
        <v>0.70138888888888884</v>
      </c>
      <c r="J11" s="37">
        <v>0.70138888888888884</v>
      </c>
      <c r="K11" s="37">
        <v>0.70138888888888884</v>
      </c>
      <c r="L11" s="28"/>
      <c r="M11" s="28"/>
      <c r="N11" s="28"/>
      <c r="O11" s="28"/>
      <c r="P11" s="37">
        <v>0.70138888888888884</v>
      </c>
      <c r="Q11" s="37">
        <v>0.70138888888888884</v>
      </c>
      <c r="R11" s="37">
        <v>0.70138888888888884</v>
      </c>
      <c r="S11" s="37">
        <v>0.70138888888888884</v>
      </c>
      <c r="T11" s="28"/>
      <c r="U11" s="28"/>
      <c r="V11" s="37">
        <v>0.70138888888888884</v>
      </c>
      <c r="W11" s="37">
        <v>0.70138888888888884</v>
      </c>
      <c r="X11" s="37">
        <v>0.70138888888888884</v>
      </c>
      <c r="Y11" s="37">
        <v>0.70138888888888884</v>
      </c>
      <c r="Z11" s="37">
        <v>0.70138888888888884</v>
      </c>
      <c r="AA11" s="28"/>
      <c r="AB11" s="28"/>
      <c r="AC11" s="37">
        <v>0.70138888888888884</v>
      </c>
      <c r="AD11" s="37">
        <v>0.70138888888888884</v>
      </c>
      <c r="AE11" s="37">
        <v>0.70138888888888884</v>
      </c>
      <c r="AF11" s="37">
        <v>0.625</v>
      </c>
      <c r="AG11" s="28"/>
      <c r="AH11" s="28"/>
      <c r="AI11" s="28"/>
      <c r="AJ11" s="61"/>
      <c r="AK11" s="15"/>
      <c r="AL11" s="16"/>
      <c r="AM11" s="14"/>
    </row>
    <row r="12" spans="1:39" ht="20.100000000000001" customHeight="1" x14ac:dyDescent="0.15">
      <c r="C12" s="78"/>
      <c r="D12" s="43" t="s">
        <v>25</v>
      </c>
      <c r="E12" s="37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61"/>
      <c r="AK12" s="10"/>
      <c r="AM12" s="14"/>
    </row>
    <row r="13" spans="1:39" ht="20.100000000000001" customHeight="1" x14ac:dyDescent="0.15">
      <c r="C13" s="78"/>
      <c r="D13" s="43" t="s">
        <v>26</v>
      </c>
      <c r="E13" s="37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61"/>
      <c r="AK13" s="15"/>
      <c r="AL13" s="16"/>
      <c r="AM13" s="14"/>
    </row>
    <row r="14" spans="1:39" s="18" customFormat="1" ht="20.100000000000001" hidden="1" customHeight="1" x14ac:dyDescent="0.15">
      <c r="A14" s="17"/>
      <c r="C14" s="78"/>
      <c r="D14" s="45" t="s">
        <v>11</v>
      </c>
      <c r="E14" s="38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61"/>
      <c r="AK14" s="15"/>
      <c r="AL14" s="16"/>
      <c r="AM14" s="19"/>
    </row>
    <row r="15" spans="1:39" ht="20.100000000000001" hidden="1" customHeight="1" x14ac:dyDescent="0.15">
      <c r="C15" s="78"/>
      <c r="D15" s="46" t="s">
        <v>5</v>
      </c>
      <c r="E15" s="39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61"/>
      <c r="AK15" s="7" t="s">
        <v>5</v>
      </c>
      <c r="AL15" s="16">
        <f>SUM(E15:AI15)</f>
        <v>0</v>
      </c>
    </row>
    <row r="16" spans="1:39" ht="20.100000000000001" customHeight="1" x14ac:dyDescent="0.15">
      <c r="C16" s="78"/>
      <c r="D16" s="47" t="s">
        <v>23</v>
      </c>
      <c r="E16" s="40"/>
      <c r="F16" s="31"/>
      <c r="G16" s="31"/>
      <c r="H16" s="31"/>
      <c r="I16" s="31"/>
      <c r="J16" s="31"/>
      <c r="K16" s="31"/>
      <c r="L16" s="31"/>
      <c r="M16" s="31"/>
      <c r="N16" s="31"/>
      <c r="O16" s="31">
        <v>0.29166666666666669</v>
      </c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61"/>
      <c r="AK16" s="15" t="s">
        <v>4</v>
      </c>
      <c r="AL16" s="16">
        <f>SUM(E16:AI16)</f>
        <v>0.29166666666666669</v>
      </c>
      <c r="AM16" s="14"/>
    </row>
    <row r="17" spans="1:39" s="18" customFormat="1" ht="20.100000000000001" customHeight="1" thickBot="1" x14ac:dyDescent="0.2">
      <c r="A17" s="17"/>
      <c r="C17" s="79"/>
      <c r="D17" s="48" t="s">
        <v>24</v>
      </c>
      <c r="E17" s="41"/>
      <c r="F17" s="33"/>
      <c r="G17" s="33"/>
      <c r="H17" s="33"/>
      <c r="I17" s="33"/>
      <c r="J17" s="33"/>
      <c r="K17" s="33"/>
      <c r="L17" s="33">
        <v>45266</v>
      </c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62"/>
      <c r="AK17" s="15"/>
      <c r="AL17" s="16"/>
      <c r="AM17" s="19"/>
    </row>
    <row r="18" spans="1:39" ht="41.25" customHeight="1" x14ac:dyDescent="0.15">
      <c r="C18" s="77" t="str">
        <f>IF(D18="","",VLOOKUP(D18,名簿!$B:$C,2,FALSE))</f>
        <v>事務員</v>
      </c>
      <c r="D18" s="42" t="s">
        <v>63</v>
      </c>
      <c r="E18" s="36" t="s">
        <v>66</v>
      </c>
      <c r="F18" s="36" t="s">
        <v>70</v>
      </c>
      <c r="G18" s="36" t="s">
        <v>70</v>
      </c>
      <c r="H18" s="36" t="s">
        <v>66</v>
      </c>
      <c r="I18" s="36" t="s">
        <v>66</v>
      </c>
      <c r="J18" s="36" t="s">
        <v>66</v>
      </c>
      <c r="K18" s="36" t="s">
        <v>66</v>
      </c>
      <c r="L18" s="36" t="s">
        <v>20</v>
      </c>
      <c r="M18" s="36" t="s">
        <v>66</v>
      </c>
      <c r="N18" s="36" t="s">
        <v>70</v>
      </c>
      <c r="O18" s="36" t="s">
        <v>66</v>
      </c>
      <c r="P18" s="36" t="s">
        <v>66</v>
      </c>
      <c r="Q18" s="36" t="s">
        <v>66</v>
      </c>
      <c r="R18" s="36" t="s">
        <v>66</v>
      </c>
      <c r="S18" s="36" t="s">
        <v>19</v>
      </c>
      <c r="T18" s="36" t="s">
        <v>70</v>
      </c>
      <c r="U18" s="36" t="s">
        <v>70</v>
      </c>
      <c r="V18" s="36" t="s">
        <v>66</v>
      </c>
      <c r="W18" s="36" t="s">
        <v>66</v>
      </c>
      <c r="X18" s="36" t="s">
        <v>66</v>
      </c>
      <c r="Y18" s="36" t="s">
        <v>66</v>
      </c>
      <c r="Z18" s="36" t="s">
        <v>66</v>
      </c>
      <c r="AA18" s="36" t="s">
        <v>70</v>
      </c>
      <c r="AB18" s="36" t="s">
        <v>70</v>
      </c>
      <c r="AC18" s="36" t="s">
        <v>66</v>
      </c>
      <c r="AD18" s="36" t="s">
        <v>66</v>
      </c>
      <c r="AE18" s="36" t="s">
        <v>66</v>
      </c>
      <c r="AF18" s="36" t="s">
        <v>66</v>
      </c>
      <c r="AG18" s="36" t="s">
        <v>70</v>
      </c>
      <c r="AH18" s="36" t="s">
        <v>70</v>
      </c>
      <c r="AI18" s="36" t="s">
        <v>70</v>
      </c>
      <c r="AJ18" s="57"/>
      <c r="AK18" s="10" t="s">
        <v>15</v>
      </c>
      <c r="AL18" s="8">
        <f>COUNTIF(E18:AI18,"〇")</f>
        <v>19</v>
      </c>
      <c r="AM18" s="14"/>
    </row>
    <row r="19" spans="1:39" ht="20.100000000000001" customHeight="1" x14ac:dyDescent="0.15">
      <c r="C19" s="78"/>
      <c r="D19" s="44" t="s">
        <v>2</v>
      </c>
      <c r="E19" s="37">
        <v>0.36805555555555558</v>
      </c>
      <c r="F19" s="28"/>
      <c r="G19" s="28"/>
      <c r="H19" s="28">
        <v>0.36805555555555558</v>
      </c>
      <c r="I19" s="28">
        <v>0.36805555555555558</v>
      </c>
      <c r="J19" s="28">
        <v>0.36805555555555558</v>
      </c>
      <c r="K19" s="28">
        <v>0.36805555555555558</v>
      </c>
      <c r="L19" s="28"/>
      <c r="M19" s="28">
        <v>0.36805555555555558</v>
      </c>
      <c r="N19" s="28"/>
      <c r="O19" s="28">
        <v>0.36805555555555558</v>
      </c>
      <c r="P19" s="28">
        <v>0.36805555555555558</v>
      </c>
      <c r="Q19" s="28">
        <v>0.36805555555555558</v>
      </c>
      <c r="R19" s="28">
        <v>0.36805555555555558</v>
      </c>
      <c r="S19" s="28"/>
      <c r="T19" s="28"/>
      <c r="U19" s="28"/>
      <c r="V19" s="28">
        <v>0.36805555555555558</v>
      </c>
      <c r="W19" s="28">
        <v>0.36805555555555558</v>
      </c>
      <c r="X19" s="28">
        <v>0.36805555555555558</v>
      </c>
      <c r="Y19" s="28">
        <v>0.36805555555555558</v>
      </c>
      <c r="Z19" s="28">
        <v>0.36805555555555558</v>
      </c>
      <c r="AA19" s="28"/>
      <c r="AB19" s="28"/>
      <c r="AC19" s="28">
        <v>0.36805555555555558</v>
      </c>
      <c r="AD19" s="28">
        <v>0.36805555555555558</v>
      </c>
      <c r="AE19" s="28">
        <v>0.36805555555555558</v>
      </c>
      <c r="AF19" s="28">
        <v>0.36805555555555558</v>
      </c>
      <c r="AG19" s="28"/>
      <c r="AH19" s="28"/>
      <c r="AI19" s="28"/>
      <c r="AJ19" s="58"/>
      <c r="AK19" s="10"/>
      <c r="AM19" s="14"/>
    </row>
    <row r="20" spans="1:39" ht="20.100000000000001" customHeight="1" x14ac:dyDescent="0.15">
      <c r="C20" s="78"/>
      <c r="D20" s="45" t="s">
        <v>3</v>
      </c>
      <c r="E20" s="37">
        <v>0.70138888888888884</v>
      </c>
      <c r="F20" s="28"/>
      <c r="G20" s="28"/>
      <c r="H20" s="28">
        <v>0.70138888888888884</v>
      </c>
      <c r="I20" s="28">
        <v>0.70138888888888884</v>
      </c>
      <c r="J20" s="28">
        <v>0.70138888888888884</v>
      </c>
      <c r="K20" s="28">
        <v>0.70138888888888884</v>
      </c>
      <c r="L20" s="28"/>
      <c r="M20" s="28">
        <v>0.70138888888888884</v>
      </c>
      <c r="N20" s="28"/>
      <c r="O20" s="28">
        <v>0.70138888888888884</v>
      </c>
      <c r="P20" s="28">
        <v>0.70138888888888884</v>
      </c>
      <c r="Q20" s="28">
        <v>0.70138888888888884</v>
      </c>
      <c r="R20" s="28">
        <v>0.61805555555555558</v>
      </c>
      <c r="S20" s="28"/>
      <c r="T20" s="28"/>
      <c r="U20" s="28"/>
      <c r="V20" s="28">
        <v>0.70138888888888884</v>
      </c>
      <c r="W20" s="28">
        <v>0.70138888888888884</v>
      </c>
      <c r="X20" s="28">
        <v>0.70138888888888884</v>
      </c>
      <c r="Y20" s="28">
        <v>0.70138888888888884</v>
      </c>
      <c r="Z20" s="28">
        <v>0.70138888888888884</v>
      </c>
      <c r="AA20" s="28"/>
      <c r="AB20" s="28"/>
      <c r="AC20" s="28">
        <v>0.70138888888888884</v>
      </c>
      <c r="AD20" s="28">
        <v>0.70138888888888884</v>
      </c>
      <c r="AE20" s="28">
        <v>0.70138888888888884</v>
      </c>
      <c r="AF20" s="28">
        <v>0.625</v>
      </c>
      <c r="AG20" s="28"/>
      <c r="AH20" s="28"/>
      <c r="AI20" s="28"/>
      <c r="AJ20" s="58"/>
      <c r="AK20" s="15"/>
      <c r="AL20" s="16"/>
      <c r="AM20" s="14"/>
    </row>
    <row r="21" spans="1:39" ht="20.100000000000001" customHeight="1" x14ac:dyDescent="0.15">
      <c r="C21" s="78"/>
      <c r="D21" s="43" t="s">
        <v>25</v>
      </c>
      <c r="E21" s="37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58"/>
      <c r="AK21" s="10"/>
      <c r="AM21" s="14"/>
    </row>
    <row r="22" spans="1:39" ht="20.100000000000001" customHeight="1" x14ac:dyDescent="0.15">
      <c r="C22" s="78"/>
      <c r="D22" s="43" t="s">
        <v>26</v>
      </c>
      <c r="E22" s="37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58"/>
      <c r="AK22" s="15"/>
      <c r="AL22" s="16"/>
      <c r="AM22" s="14"/>
    </row>
    <row r="23" spans="1:39" s="18" customFormat="1" ht="20.100000000000001" hidden="1" customHeight="1" x14ac:dyDescent="0.15">
      <c r="A23" s="17"/>
      <c r="C23" s="78"/>
      <c r="D23" s="45" t="s">
        <v>11</v>
      </c>
      <c r="E23" s="38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>
        <f>IF(OR(V19="",V20="",AND(V19&lt;=TIME(12,0,0),V20&lt;=TIME(12,0,0)),AND(V19&gt;=TIME(13,0,0),V20&gt;=TIME(13,0,0))),0,VLOOKUP($D18,名簿!$B:$D,3,FALSE))</f>
        <v>4.1666666666666664E-2</v>
      </c>
      <c r="W23" s="29">
        <f>IF(OR(W19="",W20="",AND(W19&lt;=TIME(12,0,0),W20&lt;=TIME(12,0,0)),AND(W19&gt;=TIME(13,0,0),W20&gt;=TIME(13,0,0))),0,VLOOKUP($D18,名簿!$B:$D,3,FALSE))</f>
        <v>4.1666666666666664E-2</v>
      </c>
      <c r="X23" s="29">
        <f>IF(OR(X19="",X20="",AND(X19&lt;=TIME(12,0,0),X20&lt;=TIME(12,0,0)),AND(X19&gt;=TIME(13,0,0),X20&gt;=TIME(13,0,0))),0,VLOOKUP($D18,名簿!$B:$D,3,FALSE))</f>
        <v>4.1666666666666664E-2</v>
      </c>
      <c r="Y23" s="29">
        <f>IF(OR(Y19="",Y20="",AND(Y19&lt;=TIME(12,0,0),Y20&lt;=TIME(12,0,0)),AND(Y19&gt;=TIME(13,0,0),Y20&gt;=TIME(13,0,0))),0,VLOOKUP($D18,名簿!$B:$D,3,FALSE))</f>
        <v>4.1666666666666664E-2</v>
      </c>
      <c r="Z23" s="29">
        <f>IF(OR(Z19="",Z20="",AND(Z19&lt;=TIME(12,0,0),Z20&lt;=TIME(12,0,0)),AND(Z19&gt;=TIME(13,0,0),Z20&gt;=TIME(13,0,0))),0,VLOOKUP($D18,名簿!$B:$D,3,FALSE))</f>
        <v>4.1666666666666664E-2</v>
      </c>
      <c r="AA23" s="29">
        <f>IF(OR(AA19="",AA20="",AND(AA19&lt;=TIME(12,0,0),AA20&lt;=TIME(12,0,0)),AND(AA19&gt;=TIME(13,0,0),AA20&gt;=TIME(13,0,0))),0,VLOOKUP($D18,名簿!$B:$D,3,FALSE))</f>
        <v>0</v>
      </c>
      <c r="AB23" s="29">
        <f>IF(OR(AB19="",AB20="",AND(AB19&lt;=TIME(12,0,0),AB20&lt;=TIME(12,0,0)),AND(AB19&gt;=TIME(13,0,0),AB20&gt;=TIME(13,0,0))),0,VLOOKUP($D18,名簿!$B:$D,3,FALSE))</f>
        <v>0</v>
      </c>
      <c r="AC23" s="29">
        <f>IF(OR(AC19="",AC20="",AND(AC19&lt;=TIME(12,0,0),AC20&lt;=TIME(12,0,0)),AND(AC19&gt;=TIME(13,0,0),AC20&gt;=TIME(13,0,0))),0,VLOOKUP($D18,名簿!$B:$D,3,FALSE))</f>
        <v>4.1666666666666664E-2</v>
      </c>
      <c r="AD23" s="29">
        <f>IF(OR(AD19="",AD20="",AND(AD19&lt;=TIME(12,0,0),AD20&lt;=TIME(12,0,0)),AND(AD19&gt;=TIME(13,0,0),AD20&gt;=TIME(13,0,0))),0,VLOOKUP($D18,名簿!$B:$D,3,FALSE))</f>
        <v>4.1666666666666664E-2</v>
      </c>
      <c r="AE23" s="29">
        <f>IF(OR(AE19="",AE20="",AND(AE19&lt;=TIME(12,0,0),AE20&lt;=TIME(12,0,0)),AND(AE19&gt;=TIME(13,0,0),AE20&gt;=TIME(13,0,0))),0,VLOOKUP($D18,名簿!$B:$D,3,FALSE))</f>
        <v>4.1666666666666664E-2</v>
      </c>
      <c r="AF23" s="29">
        <f>IF(OR(AF19="",AF20="",AND(AF19&lt;=TIME(12,0,0),AF20&lt;=TIME(12,0,0)),AND(AF19&gt;=TIME(13,0,0),AF20&gt;=TIME(13,0,0))),0,VLOOKUP($D18,名簿!$B:$D,3,FALSE))</f>
        <v>4.1666666666666664E-2</v>
      </c>
      <c r="AG23" s="29">
        <f>IF(OR(AG19="",AG20="",AND(AG19&lt;=TIME(12,0,0),AG20&lt;=TIME(12,0,0)),AND(AG19&gt;=TIME(13,0,0),AG20&gt;=TIME(13,0,0))),0,VLOOKUP($D18,名簿!$B:$D,3,FALSE))</f>
        <v>0</v>
      </c>
      <c r="AH23" s="29">
        <f>IF(OR(AH19="",AH20="",AND(AH19&lt;=TIME(12,0,0),AH20&lt;=TIME(12,0,0)),AND(AH19&gt;=TIME(13,0,0),AH20&gt;=TIME(13,0,0))),0,VLOOKUP($D18,名簿!$B:$D,3,FALSE))</f>
        <v>0</v>
      </c>
      <c r="AI23" s="29">
        <f>IF(OR(AI19="",AI20="",AND(AI19&lt;=TIME(12,0,0),AI20&lt;=TIME(12,0,0)),AND(AI19&gt;=TIME(13,0,0),AI20&gt;=TIME(13,0,0))),0,VLOOKUP($D18,名簿!$B:$D,3,FALSE))</f>
        <v>0</v>
      </c>
      <c r="AJ23" s="58"/>
      <c r="AK23" s="15"/>
      <c r="AL23" s="16"/>
      <c r="AM23" s="19"/>
    </row>
    <row r="24" spans="1:39" ht="20.100000000000001" hidden="1" customHeight="1" x14ac:dyDescent="0.15">
      <c r="C24" s="78"/>
      <c r="D24" s="46" t="s">
        <v>5</v>
      </c>
      <c r="E24" s="39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>
        <f t="shared" ref="V24:AI24" si="2">IF(OR(V19="",V20=""),"",V20-V19-V23)</f>
        <v>0.29166666666666657</v>
      </c>
      <c r="W24" s="30">
        <f t="shared" si="2"/>
        <v>0.29166666666666657</v>
      </c>
      <c r="X24" s="30">
        <f t="shared" si="2"/>
        <v>0.29166666666666657</v>
      </c>
      <c r="Y24" s="30">
        <f t="shared" si="2"/>
        <v>0.29166666666666657</v>
      </c>
      <c r="Z24" s="30">
        <f t="shared" si="2"/>
        <v>0.29166666666666657</v>
      </c>
      <c r="AA24" s="30" t="str">
        <f t="shared" si="2"/>
        <v/>
      </c>
      <c r="AB24" s="30" t="str">
        <f t="shared" si="2"/>
        <v/>
      </c>
      <c r="AC24" s="30">
        <f t="shared" si="2"/>
        <v>0.29166666666666657</v>
      </c>
      <c r="AD24" s="30">
        <f t="shared" si="2"/>
        <v>0.29166666666666657</v>
      </c>
      <c r="AE24" s="30">
        <f t="shared" si="2"/>
        <v>0.29166666666666657</v>
      </c>
      <c r="AF24" s="30">
        <f t="shared" si="2"/>
        <v>0.21527777777777776</v>
      </c>
      <c r="AG24" s="30" t="str">
        <f t="shared" si="2"/>
        <v/>
      </c>
      <c r="AH24" s="30" t="str">
        <f t="shared" si="2"/>
        <v/>
      </c>
      <c r="AI24" s="30" t="str">
        <f t="shared" si="2"/>
        <v/>
      </c>
      <c r="AJ24" s="58"/>
      <c r="AK24" s="7" t="s">
        <v>5</v>
      </c>
      <c r="AL24" s="16">
        <f>SUM(E24:AI24)</f>
        <v>2.5486111111111103</v>
      </c>
    </row>
    <row r="25" spans="1:39" ht="20.100000000000001" customHeight="1" x14ac:dyDescent="0.15">
      <c r="C25" s="78"/>
      <c r="D25" s="47" t="s">
        <v>23</v>
      </c>
      <c r="E25" s="40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>
        <v>8.3333333333333329E-2</v>
      </c>
      <c r="S25" s="31">
        <v>0.29166666666666669</v>
      </c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58"/>
      <c r="AK25" s="15" t="s">
        <v>4</v>
      </c>
      <c r="AL25" s="16">
        <f>SUM(E25:AI25)</f>
        <v>0.375</v>
      </c>
      <c r="AM25" s="14"/>
    </row>
    <row r="26" spans="1:39" s="18" customFormat="1" ht="20.100000000000001" customHeight="1" thickBot="1" x14ac:dyDescent="0.2">
      <c r="A26" s="17"/>
      <c r="C26" s="79"/>
      <c r="D26" s="48" t="s">
        <v>24</v>
      </c>
      <c r="E26" s="41"/>
      <c r="F26" s="33"/>
      <c r="G26" s="33"/>
      <c r="H26" s="33"/>
      <c r="I26" s="33"/>
      <c r="J26" s="33"/>
      <c r="K26" s="33"/>
      <c r="L26" s="33">
        <v>45273</v>
      </c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59"/>
      <c r="AK26" s="15"/>
      <c r="AL26" s="16"/>
      <c r="AM26" s="19"/>
    </row>
    <row r="27" spans="1:39" ht="41.25" customHeight="1" x14ac:dyDescent="0.15">
      <c r="C27" s="77" t="str">
        <f>IF(D27="","",VLOOKUP(D27,名簿!$B:$C,2,FALSE))</f>
        <v>指導員</v>
      </c>
      <c r="D27" s="42" t="s">
        <v>58</v>
      </c>
      <c r="E27" s="36" t="s">
        <v>66</v>
      </c>
      <c r="F27" s="36" t="s">
        <v>70</v>
      </c>
      <c r="G27" s="36" t="s">
        <v>70</v>
      </c>
      <c r="H27" s="36" t="s">
        <v>66</v>
      </c>
      <c r="I27" s="36" t="s">
        <v>66</v>
      </c>
      <c r="J27" s="36" t="s">
        <v>66</v>
      </c>
      <c r="K27" s="36" t="s">
        <v>66</v>
      </c>
      <c r="L27" s="36" t="s">
        <v>66</v>
      </c>
      <c r="M27" s="36" t="s">
        <v>70</v>
      </c>
      <c r="N27" s="36" t="s">
        <v>70</v>
      </c>
      <c r="O27" s="36" t="s">
        <v>66</v>
      </c>
      <c r="P27" s="36" t="s">
        <v>66</v>
      </c>
      <c r="Q27" s="36" t="s">
        <v>66</v>
      </c>
      <c r="R27" s="36" t="s">
        <v>66</v>
      </c>
      <c r="S27" s="36" t="s">
        <v>66</v>
      </c>
      <c r="T27" s="36" t="s">
        <v>70</v>
      </c>
      <c r="U27" s="36" t="s">
        <v>70</v>
      </c>
      <c r="V27" s="36" t="s">
        <v>66</v>
      </c>
      <c r="W27" s="36" t="s">
        <v>66</v>
      </c>
      <c r="X27" s="36" t="s">
        <v>66</v>
      </c>
      <c r="Y27" s="36" t="s">
        <v>66</v>
      </c>
      <c r="Z27" s="36" t="s">
        <v>66</v>
      </c>
      <c r="AA27" s="36" t="s">
        <v>70</v>
      </c>
      <c r="AB27" s="36" t="s">
        <v>70</v>
      </c>
      <c r="AC27" s="36" t="s">
        <v>66</v>
      </c>
      <c r="AD27" s="36" t="s">
        <v>66</v>
      </c>
      <c r="AE27" s="36" t="s">
        <v>66</v>
      </c>
      <c r="AF27" s="36" t="s">
        <v>66</v>
      </c>
      <c r="AG27" s="36" t="s">
        <v>70</v>
      </c>
      <c r="AH27" s="36" t="s">
        <v>70</v>
      </c>
      <c r="AI27" s="36" t="s">
        <v>70</v>
      </c>
      <c r="AJ27" s="60"/>
      <c r="AK27" s="10" t="s">
        <v>15</v>
      </c>
      <c r="AL27" s="8">
        <f>COUNTIF(E27:AI27,"〇")</f>
        <v>20</v>
      </c>
      <c r="AM27" s="14"/>
    </row>
    <row r="28" spans="1:39" ht="20.100000000000001" customHeight="1" x14ac:dyDescent="0.15">
      <c r="C28" s="78"/>
      <c r="D28" s="44" t="s">
        <v>2</v>
      </c>
      <c r="E28" s="37">
        <v>0.36805555555555558</v>
      </c>
      <c r="F28" s="28"/>
      <c r="G28" s="28"/>
      <c r="H28" s="28">
        <v>0.36805555555555558</v>
      </c>
      <c r="I28" s="28">
        <v>0.36805555555555558</v>
      </c>
      <c r="J28" s="28">
        <v>0.36805555555555558</v>
      </c>
      <c r="K28" s="28">
        <v>0.36805555555555558</v>
      </c>
      <c r="L28" s="28">
        <v>0.36805555555555558</v>
      </c>
      <c r="M28" s="28"/>
      <c r="N28" s="28"/>
      <c r="O28" s="28">
        <v>0.36805555555555558</v>
      </c>
      <c r="P28" s="28">
        <v>0.36805555555555558</v>
      </c>
      <c r="Q28" s="28">
        <v>0.36805555555555558</v>
      </c>
      <c r="R28" s="28">
        <v>0.36805555555555558</v>
      </c>
      <c r="S28" s="28">
        <v>0.36805555555555558</v>
      </c>
      <c r="T28" s="28"/>
      <c r="U28" s="28"/>
      <c r="V28" s="28">
        <v>0.36805555555555558</v>
      </c>
      <c r="W28" s="28">
        <v>0.36805555555555558</v>
      </c>
      <c r="X28" s="28">
        <v>0.36805555555555558</v>
      </c>
      <c r="Y28" s="28">
        <v>0.36805555555555558</v>
      </c>
      <c r="Z28" s="28">
        <v>0.36805555555555558</v>
      </c>
      <c r="AA28" s="28"/>
      <c r="AB28" s="28"/>
      <c r="AC28" s="28">
        <v>0.36805555555555558</v>
      </c>
      <c r="AD28" s="28">
        <v>0.36805555555555558</v>
      </c>
      <c r="AE28" s="28">
        <v>0.36805555555555558</v>
      </c>
      <c r="AF28" s="28">
        <v>0.36805555555555558</v>
      </c>
      <c r="AG28" s="28"/>
      <c r="AH28" s="28"/>
      <c r="AI28" s="28"/>
      <c r="AJ28" s="61"/>
      <c r="AK28" s="10"/>
      <c r="AM28" s="14"/>
    </row>
    <row r="29" spans="1:39" ht="20.100000000000001" customHeight="1" x14ac:dyDescent="0.15">
      <c r="C29" s="78"/>
      <c r="D29" s="45" t="s">
        <v>3</v>
      </c>
      <c r="E29" s="37">
        <v>0.70138888888888884</v>
      </c>
      <c r="F29" s="28"/>
      <c r="G29" s="28"/>
      <c r="H29" s="28">
        <v>0.70138888888888884</v>
      </c>
      <c r="I29" s="28">
        <v>0.70138888888888884</v>
      </c>
      <c r="J29" s="28">
        <v>0.61805555555555558</v>
      </c>
      <c r="K29" s="28">
        <v>0.70138888888888884</v>
      </c>
      <c r="L29" s="28">
        <v>0.70138888888888884</v>
      </c>
      <c r="M29" s="28"/>
      <c r="N29" s="28"/>
      <c r="O29" s="28">
        <v>0.70138888888888884</v>
      </c>
      <c r="P29" s="28">
        <v>0.70138888888888884</v>
      </c>
      <c r="Q29" s="28">
        <v>0.61805555555555558</v>
      </c>
      <c r="R29" s="28">
        <v>0.70138888888888884</v>
      </c>
      <c r="S29" s="28">
        <v>0.61805555555555558</v>
      </c>
      <c r="T29" s="28"/>
      <c r="U29" s="28"/>
      <c r="V29" s="28">
        <v>0.70138888888888884</v>
      </c>
      <c r="W29" s="28">
        <v>0.70138888888888884</v>
      </c>
      <c r="X29" s="28">
        <v>0.70138888888888884</v>
      </c>
      <c r="Y29" s="28">
        <v>0.49305555555555558</v>
      </c>
      <c r="Z29" s="28">
        <v>0.70138888888888884</v>
      </c>
      <c r="AA29" s="28"/>
      <c r="AB29" s="28"/>
      <c r="AC29" s="28">
        <v>0.70138888888888884</v>
      </c>
      <c r="AD29" s="28">
        <v>0.70138888888888884</v>
      </c>
      <c r="AE29" s="28">
        <v>0.70138888888888884</v>
      </c>
      <c r="AF29" s="28">
        <v>0.625</v>
      </c>
      <c r="AG29" s="28"/>
      <c r="AH29" s="28"/>
      <c r="AI29" s="28"/>
      <c r="AJ29" s="61"/>
      <c r="AK29" s="15"/>
      <c r="AL29" s="16"/>
      <c r="AM29" s="14"/>
    </row>
    <row r="30" spans="1:39" ht="20.100000000000001" customHeight="1" x14ac:dyDescent="0.15">
      <c r="C30" s="78"/>
      <c r="D30" s="43" t="s">
        <v>25</v>
      </c>
      <c r="E30" s="37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61"/>
      <c r="AK30" s="10"/>
      <c r="AM30" s="14"/>
    </row>
    <row r="31" spans="1:39" ht="20.100000000000001" customHeight="1" x14ac:dyDescent="0.15">
      <c r="C31" s="78"/>
      <c r="D31" s="43" t="s">
        <v>26</v>
      </c>
      <c r="E31" s="37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61"/>
      <c r="AK31" s="15"/>
      <c r="AL31" s="16"/>
      <c r="AM31" s="14"/>
    </row>
    <row r="32" spans="1:39" s="18" customFormat="1" ht="20.100000000000001" hidden="1" customHeight="1" x14ac:dyDescent="0.15">
      <c r="A32" s="17"/>
      <c r="C32" s="78"/>
      <c r="D32" s="45" t="s">
        <v>11</v>
      </c>
      <c r="E32" s="38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>
        <f>IF(OR(V28="",V29="",AND(V28&lt;=TIME(12,0,0),V29&lt;=TIME(12,0,0)),AND(V28&gt;=TIME(13,0,0),V29&gt;=TIME(13,0,0))),0,VLOOKUP($D27,名簿!$B:$D,3,FALSE))</f>
        <v>4.1666666666666664E-2</v>
      </c>
      <c r="W32" s="29">
        <f>IF(OR(W28="",W29="",AND(W28&lt;=TIME(12,0,0),W29&lt;=TIME(12,0,0)),AND(W28&gt;=TIME(13,0,0),W29&gt;=TIME(13,0,0))),0,VLOOKUP($D27,名簿!$B:$D,3,FALSE))</f>
        <v>4.1666666666666664E-2</v>
      </c>
      <c r="X32" s="29">
        <f>IF(OR(X28="",X29="",AND(X28&lt;=TIME(12,0,0),X29&lt;=TIME(12,0,0)),AND(X28&gt;=TIME(13,0,0),X29&gt;=TIME(13,0,0))),0,VLOOKUP($D27,名簿!$B:$D,3,FALSE))</f>
        <v>4.1666666666666664E-2</v>
      </c>
      <c r="Y32" s="29">
        <f>IF(OR(Y28="",Y29="",AND(Y28&lt;=TIME(12,0,0),Y29&lt;=TIME(12,0,0)),AND(Y28&gt;=TIME(13,0,0),Y29&gt;=TIME(13,0,0))),0,VLOOKUP($D27,名簿!$B:$D,3,FALSE))</f>
        <v>0</v>
      </c>
      <c r="Z32" s="29">
        <f>IF(OR(Z28="",Z29="",AND(Z28&lt;=TIME(12,0,0),Z29&lt;=TIME(12,0,0)),AND(Z28&gt;=TIME(13,0,0),Z29&gt;=TIME(13,0,0))),0,VLOOKUP($D27,名簿!$B:$D,3,FALSE))</f>
        <v>4.1666666666666664E-2</v>
      </c>
      <c r="AA32" s="29">
        <f>IF(OR(AA28="",AA29="",AND(AA28&lt;=TIME(12,0,0),AA29&lt;=TIME(12,0,0)),AND(AA28&gt;=TIME(13,0,0),AA29&gt;=TIME(13,0,0))),0,VLOOKUP($D27,名簿!$B:$D,3,FALSE))</f>
        <v>0</v>
      </c>
      <c r="AB32" s="29">
        <f>IF(OR(AB28="",AB29="",AND(AB28&lt;=TIME(12,0,0),AB29&lt;=TIME(12,0,0)),AND(AB28&gt;=TIME(13,0,0),AB29&gt;=TIME(13,0,0))),0,VLOOKUP($D27,名簿!$B:$D,3,FALSE))</f>
        <v>0</v>
      </c>
      <c r="AC32" s="29">
        <f>IF(OR(AC28="",AC29="",AND(AC28&lt;=TIME(12,0,0),AC29&lt;=TIME(12,0,0)),AND(AC28&gt;=TIME(13,0,0),AC29&gt;=TIME(13,0,0))),0,VLOOKUP($D27,名簿!$B:$D,3,FALSE))</f>
        <v>4.1666666666666664E-2</v>
      </c>
      <c r="AD32" s="29">
        <f>IF(OR(AD28="",AD29="",AND(AD28&lt;=TIME(12,0,0),AD29&lt;=TIME(12,0,0)),AND(AD28&gt;=TIME(13,0,0),AD29&gt;=TIME(13,0,0))),0,VLOOKUP($D27,名簿!$B:$D,3,FALSE))</f>
        <v>4.1666666666666664E-2</v>
      </c>
      <c r="AE32" s="29">
        <f>IF(OR(AE28="",AE29="",AND(AE28&lt;=TIME(12,0,0),AE29&lt;=TIME(12,0,0)),AND(AE28&gt;=TIME(13,0,0),AE29&gt;=TIME(13,0,0))),0,VLOOKUP($D27,名簿!$B:$D,3,FALSE))</f>
        <v>4.1666666666666664E-2</v>
      </c>
      <c r="AF32" s="29">
        <f>IF(OR(AF28="",AF29="",AND(AF28&lt;=TIME(12,0,0),AF29&lt;=TIME(12,0,0)),AND(AF28&gt;=TIME(13,0,0),AF29&gt;=TIME(13,0,0))),0,VLOOKUP($D27,名簿!$B:$D,3,FALSE))</f>
        <v>4.1666666666666664E-2</v>
      </c>
      <c r="AG32" s="29">
        <f>IF(OR(AG28="",AG29="",AND(AG28&lt;=TIME(12,0,0),AG29&lt;=TIME(12,0,0)),AND(AG28&gt;=TIME(13,0,0),AG29&gt;=TIME(13,0,0))),0,VLOOKUP($D27,名簿!$B:$D,3,FALSE))</f>
        <v>0</v>
      </c>
      <c r="AH32" s="29">
        <f>IF(OR(AH28="",AH29="",AND(AH28&lt;=TIME(12,0,0),AH29&lt;=TIME(12,0,0)),AND(AH28&gt;=TIME(13,0,0),AH29&gt;=TIME(13,0,0))),0,VLOOKUP($D27,名簿!$B:$D,3,FALSE))</f>
        <v>0</v>
      </c>
      <c r="AI32" s="29">
        <f>IF(OR(AI28="",AI29="",AND(AI28&lt;=TIME(12,0,0),AI29&lt;=TIME(12,0,0)),AND(AI28&gt;=TIME(13,0,0),AI29&gt;=TIME(13,0,0))),0,VLOOKUP($D27,名簿!$B:$D,3,FALSE))</f>
        <v>0</v>
      </c>
      <c r="AJ32" s="61"/>
      <c r="AK32" s="15"/>
      <c r="AL32" s="16"/>
      <c r="AM32" s="19"/>
    </row>
    <row r="33" spans="1:39" ht="20.100000000000001" hidden="1" customHeight="1" x14ac:dyDescent="0.15">
      <c r="C33" s="78"/>
      <c r="D33" s="46" t="s">
        <v>5</v>
      </c>
      <c r="E33" s="39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>
        <f t="shared" ref="V33:AI33" si="3">IF(OR(V28="",V29=""),"",V29-V28-V32)</f>
        <v>0.29166666666666657</v>
      </c>
      <c r="W33" s="30">
        <f t="shared" si="3"/>
        <v>0.29166666666666657</v>
      </c>
      <c r="X33" s="30">
        <f t="shared" si="3"/>
        <v>0.29166666666666657</v>
      </c>
      <c r="Y33" s="30">
        <f t="shared" si="3"/>
        <v>0.125</v>
      </c>
      <c r="Z33" s="30">
        <f t="shared" si="3"/>
        <v>0.29166666666666657</v>
      </c>
      <c r="AA33" s="30" t="str">
        <f t="shared" si="3"/>
        <v/>
      </c>
      <c r="AB33" s="30" t="str">
        <f t="shared" si="3"/>
        <v/>
      </c>
      <c r="AC33" s="30">
        <f t="shared" si="3"/>
        <v>0.29166666666666657</v>
      </c>
      <c r="AD33" s="30">
        <f t="shared" si="3"/>
        <v>0.29166666666666657</v>
      </c>
      <c r="AE33" s="30">
        <f t="shared" si="3"/>
        <v>0.29166666666666657</v>
      </c>
      <c r="AF33" s="30">
        <f t="shared" si="3"/>
        <v>0.21527777777777776</v>
      </c>
      <c r="AG33" s="30" t="str">
        <f t="shared" si="3"/>
        <v/>
      </c>
      <c r="AH33" s="30" t="str">
        <f t="shared" si="3"/>
        <v/>
      </c>
      <c r="AI33" s="30" t="str">
        <f t="shared" si="3"/>
        <v/>
      </c>
      <c r="AJ33" s="61"/>
      <c r="AK33" s="7" t="s">
        <v>5</v>
      </c>
      <c r="AL33" s="16">
        <f>SUM(E33:AI33)</f>
        <v>2.3819444444444438</v>
      </c>
    </row>
    <row r="34" spans="1:39" ht="20.100000000000001" customHeight="1" x14ac:dyDescent="0.15">
      <c r="C34" s="78"/>
      <c r="D34" s="47" t="s">
        <v>23</v>
      </c>
      <c r="E34" s="40"/>
      <c r="F34" s="31"/>
      <c r="G34" s="31"/>
      <c r="H34" s="31"/>
      <c r="I34" s="31"/>
      <c r="J34" s="31">
        <v>8.3333333333333329E-2</v>
      </c>
      <c r="K34" s="31"/>
      <c r="L34" s="31"/>
      <c r="M34" s="31"/>
      <c r="N34" s="31"/>
      <c r="O34" s="31"/>
      <c r="P34" s="31"/>
      <c r="Q34" s="31">
        <v>8.3333333333333329E-2</v>
      </c>
      <c r="R34" s="31"/>
      <c r="S34" s="31">
        <v>8.3333333333333329E-2</v>
      </c>
      <c r="T34" s="31"/>
      <c r="U34" s="31"/>
      <c r="V34" s="31"/>
      <c r="W34" s="31"/>
      <c r="X34" s="31"/>
      <c r="Y34" s="31">
        <v>0.16666666666666666</v>
      </c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61"/>
      <c r="AK34" s="15" t="s">
        <v>4</v>
      </c>
      <c r="AL34" s="16">
        <f>SUM(E34:AI34)</f>
        <v>0.41666666666666663</v>
      </c>
      <c r="AM34" s="14"/>
    </row>
    <row r="35" spans="1:39" s="18" customFormat="1" ht="20.100000000000001" customHeight="1" thickBot="1" x14ac:dyDescent="0.2">
      <c r="A35" s="17"/>
      <c r="C35" s="79"/>
      <c r="D35" s="48" t="s">
        <v>24</v>
      </c>
      <c r="E35" s="41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62"/>
      <c r="AK35" s="15"/>
      <c r="AL35" s="16"/>
      <c r="AM35" s="19"/>
    </row>
    <row r="36" spans="1:39" ht="41.25" customHeight="1" x14ac:dyDescent="0.15">
      <c r="C36" s="77" t="str">
        <f>IF(D36="","",VLOOKUP(D36,名簿!$B:$C,2,FALSE))</f>
        <v>指導員</v>
      </c>
      <c r="D36" s="42" t="s">
        <v>59</v>
      </c>
      <c r="E36" s="36" t="s">
        <v>66</v>
      </c>
      <c r="F36" s="36" t="s">
        <v>70</v>
      </c>
      <c r="G36" s="36" t="s">
        <v>70</v>
      </c>
      <c r="H36" s="36" t="s">
        <v>66</v>
      </c>
      <c r="I36" s="36" t="s">
        <v>66</v>
      </c>
      <c r="J36" s="36" t="s">
        <v>66</v>
      </c>
      <c r="K36" s="36" t="s">
        <v>66</v>
      </c>
      <c r="L36" s="36" t="s">
        <v>66</v>
      </c>
      <c r="M36" s="36" t="s">
        <v>70</v>
      </c>
      <c r="N36" s="36" t="s">
        <v>70</v>
      </c>
      <c r="O36" s="36" t="s">
        <v>66</v>
      </c>
      <c r="P36" s="36" t="s">
        <v>66</v>
      </c>
      <c r="Q36" s="36" t="s">
        <v>66</v>
      </c>
      <c r="R36" s="36" t="s">
        <v>66</v>
      </c>
      <c r="S36" s="36" t="s">
        <v>66</v>
      </c>
      <c r="T36" s="36" t="s">
        <v>70</v>
      </c>
      <c r="U36" s="36" t="s">
        <v>70</v>
      </c>
      <c r="V36" s="36" t="s">
        <v>66</v>
      </c>
      <c r="W36" s="36" t="s">
        <v>66</v>
      </c>
      <c r="X36" s="36" t="s">
        <v>66</v>
      </c>
      <c r="Y36" s="36" t="s">
        <v>66</v>
      </c>
      <c r="Z36" s="36" t="s">
        <v>66</v>
      </c>
      <c r="AA36" s="36" t="s">
        <v>70</v>
      </c>
      <c r="AB36" s="36" t="s">
        <v>70</v>
      </c>
      <c r="AC36" s="36" t="s">
        <v>66</v>
      </c>
      <c r="AD36" s="36" t="s">
        <v>66</v>
      </c>
      <c r="AE36" s="36" t="s">
        <v>66</v>
      </c>
      <c r="AF36" s="36" t="s">
        <v>66</v>
      </c>
      <c r="AG36" s="36" t="s">
        <v>70</v>
      </c>
      <c r="AH36" s="36" t="s">
        <v>70</v>
      </c>
      <c r="AI36" s="36" t="s">
        <v>70</v>
      </c>
      <c r="AJ36" s="60"/>
      <c r="AK36" s="10" t="s">
        <v>15</v>
      </c>
      <c r="AL36" s="8">
        <f>COUNTIF(E36:AI36,"〇")</f>
        <v>20</v>
      </c>
      <c r="AM36" s="14"/>
    </row>
    <row r="37" spans="1:39" ht="20.100000000000001" customHeight="1" x14ac:dyDescent="0.15">
      <c r="C37" s="78"/>
      <c r="D37" s="44" t="s">
        <v>2</v>
      </c>
      <c r="E37" s="37">
        <v>0.36805555555555558</v>
      </c>
      <c r="F37" s="28"/>
      <c r="G37" s="28"/>
      <c r="H37" s="28">
        <v>0.36805555555555558</v>
      </c>
      <c r="I37" s="28">
        <v>0.36805555555555558</v>
      </c>
      <c r="J37" s="28">
        <v>0.36805555555555558</v>
      </c>
      <c r="K37" s="28">
        <v>0.36805555555555558</v>
      </c>
      <c r="L37" s="28">
        <v>0.36805555555555558</v>
      </c>
      <c r="M37" s="28"/>
      <c r="N37" s="28"/>
      <c r="O37" s="28">
        <v>0.36805555555555558</v>
      </c>
      <c r="P37" s="28">
        <v>0.36805555555555558</v>
      </c>
      <c r="Q37" s="28">
        <v>0.36805555555555558</v>
      </c>
      <c r="R37" s="28">
        <v>0.36805555555555558</v>
      </c>
      <c r="S37" s="28">
        <v>0.36805555555555558</v>
      </c>
      <c r="T37" s="28"/>
      <c r="U37" s="28"/>
      <c r="V37" s="28">
        <v>0.36805555555555558</v>
      </c>
      <c r="W37" s="28">
        <v>0.36805555555555558</v>
      </c>
      <c r="X37" s="28">
        <v>0.36805555555555558</v>
      </c>
      <c r="Y37" s="28">
        <v>0.36805555555555558</v>
      </c>
      <c r="Z37" s="28">
        <v>0.36805555555555558</v>
      </c>
      <c r="AA37" s="28"/>
      <c r="AB37" s="28"/>
      <c r="AC37" s="28">
        <v>0.36805555555555558</v>
      </c>
      <c r="AD37" s="28">
        <v>0.36805555555555558</v>
      </c>
      <c r="AE37" s="28">
        <v>0.36805555555555558</v>
      </c>
      <c r="AF37" s="28">
        <v>0.36805555555555558</v>
      </c>
      <c r="AG37" s="28"/>
      <c r="AH37" s="28"/>
      <c r="AI37" s="28"/>
      <c r="AJ37" s="61"/>
      <c r="AK37" s="10"/>
      <c r="AM37" s="14"/>
    </row>
    <row r="38" spans="1:39" ht="20.100000000000001" customHeight="1" x14ac:dyDescent="0.15">
      <c r="C38" s="78"/>
      <c r="D38" s="45" t="s">
        <v>3</v>
      </c>
      <c r="E38" s="37">
        <v>0.61805555555555558</v>
      </c>
      <c r="F38" s="28"/>
      <c r="G38" s="28"/>
      <c r="H38" s="28">
        <v>0.61805555555555558</v>
      </c>
      <c r="I38" s="28">
        <v>0.61805555555555558</v>
      </c>
      <c r="J38" s="28">
        <v>0.61805555555555558</v>
      </c>
      <c r="K38" s="28">
        <v>0.61805555555555558</v>
      </c>
      <c r="L38" s="28">
        <v>0.61805555555555558</v>
      </c>
      <c r="M38" s="28"/>
      <c r="N38" s="28"/>
      <c r="O38" s="28">
        <v>0.61805555555555558</v>
      </c>
      <c r="P38" s="28">
        <v>0.61805555555555558</v>
      </c>
      <c r="Q38" s="28">
        <v>0.61805555555555558</v>
      </c>
      <c r="R38" s="28">
        <v>0.61805555555555558</v>
      </c>
      <c r="S38" s="28">
        <v>0.61805555555555558</v>
      </c>
      <c r="T38" s="28"/>
      <c r="U38" s="28"/>
      <c r="V38" s="28">
        <v>0.61805555555555558</v>
      </c>
      <c r="W38" s="28">
        <v>0.61805555555555558</v>
      </c>
      <c r="X38" s="28">
        <v>0.61805555555555558</v>
      </c>
      <c r="Y38" s="28">
        <v>0.49305555555555558</v>
      </c>
      <c r="Z38" s="28">
        <v>0.61805555555555558</v>
      </c>
      <c r="AA38" s="28"/>
      <c r="AB38" s="28"/>
      <c r="AC38" s="28">
        <v>0.61805555555555558</v>
      </c>
      <c r="AD38" s="28">
        <v>0.61805555555555558</v>
      </c>
      <c r="AE38" s="28">
        <v>0.61805555555555558</v>
      </c>
      <c r="AF38" s="28">
        <v>0.61805555555555558</v>
      </c>
      <c r="AG38" s="28"/>
      <c r="AH38" s="28"/>
      <c r="AI38" s="28"/>
      <c r="AJ38" s="61"/>
      <c r="AK38" s="15"/>
      <c r="AL38" s="16"/>
      <c r="AM38" s="14"/>
    </row>
    <row r="39" spans="1:39" ht="20.100000000000001" customHeight="1" x14ac:dyDescent="0.15">
      <c r="C39" s="78"/>
      <c r="D39" s="43" t="s">
        <v>25</v>
      </c>
      <c r="E39" s="37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61"/>
      <c r="AK39" s="10"/>
      <c r="AM39" s="14"/>
    </row>
    <row r="40" spans="1:39" ht="20.100000000000001" customHeight="1" x14ac:dyDescent="0.15">
      <c r="C40" s="78"/>
      <c r="D40" s="43" t="s">
        <v>26</v>
      </c>
      <c r="E40" s="37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61"/>
      <c r="AK40" s="15"/>
      <c r="AL40" s="16"/>
      <c r="AM40" s="14"/>
    </row>
    <row r="41" spans="1:39" s="18" customFormat="1" ht="20.100000000000001" hidden="1" customHeight="1" x14ac:dyDescent="0.15">
      <c r="A41" s="17"/>
      <c r="C41" s="78"/>
      <c r="D41" s="45" t="s">
        <v>11</v>
      </c>
      <c r="E41" s="38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>
        <f>IF(OR(V37="",V38="",AND(V37&lt;=TIME(12,0,0),V38&lt;=TIME(12,0,0)),AND(V37&gt;=TIME(13,0,0),V38&gt;=TIME(13,0,0))),0,VLOOKUP($D36,名簿!$B:$D,3,FALSE))</f>
        <v>4.1666666666666664E-2</v>
      </c>
      <c r="W41" s="29">
        <f>IF(OR(W37="",W38="",AND(W37&lt;=TIME(12,0,0),W38&lt;=TIME(12,0,0)),AND(W37&gt;=TIME(13,0,0),W38&gt;=TIME(13,0,0))),0,VLOOKUP($D36,名簿!$B:$D,3,FALSE))</f>
        <v>4.1666666666666664E-2</v>
      </c>
      <c r="X41" s="29">
        <f>IF(OR(X37="",X38="",AND(X37&lt;=TIME(12,0,0),X38&lt;=TIME(12,0,0)),AND(X37&gt;=TIME(13,0,0),X38&gt;=TIME(13,0,0))),0,VLOOKUP($D36,名簿!$B:$D,3,FALSE))</f>
        <v>4.1666666666666664E-2</v>
      </c>
      <c r="Y41" s="29">
        <f>IF(OR(Y37="",Y38="",AND(Y37&lt;=TIME(12,0,0),Y38&lt;=TIME(12,0,0)),AND(Y37&gt;=TIME(13,0,0),Y38&gt;=TIME(13,0,0))),0,VLOOKUP($D36,名簿!$B:$D,3,FALSE))</f>
        <v>0</v>
      </c>
      <c r="Z41" s="29">
        <f>IF(OR(Z37="",Z38="",AND(Z37&lt;=TIME(12,0,0),Z38&lt;=TIME(12,0,0)),AND(Z37&gt;=TIME(13,0,0),Z38&gt;=TIME(13,0,0))),0,VLOOKUP($D36,名簿!$B:$D,3,FALSE))</f>
        <v>4.1666666666666664E-2</v>
      </c>
      <c r="AA41" s="29">
        <f>IF(OR(AA37="",AA38="",AND(AA37&lt;=TIME(12,0,0),AA38&lt;=TIME(12,0,0)),AND(AA37&gt;=TIME(13,0,0),AA38&gt;=TIME(13,0,0))),0,VLOOKUP($D36,名簿!$B:$D,3,FALSE))</f>
        <v>0</v>
      </c>
      <c r="AB41" s="29">
        <f>IF(OR(AB37="",AB38="",AND(AB37&lt;=TIME(12,0,0),AB38&lt;=TIME(12,0,0)),AND(AB37&gt;=TIME(13,0,0),AB38&gt;=TIME(13,0,0))),0,VLOOKUP($D36,名簿!$B:$D,3,FALSE))</f>
        <v>0</v>
      </c>
      <c r="AC41" s="29">
        <f>IF(OR(AC37="",AC38="",AND(AC37&lt;=TIME(12,0,0),AC38&lt;=TIME(12,0,0)),AND(AC37&gt;=TIME(13,0,0),AC38&gt;=TIME(13,0,0))),0,VLOOKUP($D36,名簿!$B:$D,3,FALSE))</f>
        <v>4.1666666666666664E-2</v>
      </c>
      <c r="AD41" s="29">
        <f>IF(OR(AD37="",AD38="",AND(AD37&lt;=TIME(12,0,0),AD38&lt;=TIME(12,0,0)),AND(AD37&gt;=TIME(13,0,0),AD38&gt;=TIME(13,0,0))),0,VLOOKUP($D36,名簿!$B:$D,3,FALSE))</f>
        <v>4.1666666666666664E-2</v>
      </c>
      <c r="AE41" s="29">
        <f>IF(OR(AE37="",AE38="",AND(AE37&lt;=TIME(12,0,0),AE38&lt;=TIME(12,0,0)),AND(AE37&gt;=TIME(13,0,0),AE38&gt;=TIME(13,0,0))),0,VLOOKUP($D36,名簿!$B:$D,3,FALSE))</f>
        <v>4.1666666666666664E-2</v>
      </c>
      <c r="AF41" s="29">
        <f>IF(OR(AF37="",AF38="",AND(AF37&lt;=TIME(12,0,0),AF38&lt;=TIME(12,0,0)),AND(AF37&gt;=TIME(13,0,0),AF38&gt;=TIME(13,0,0))),0,VLOOKUP($D36,名簿!$B:$D,3,FALSE))</f>
        <v>4.1666666666666664E-2</v>
      </c>
      <c r="AG41" s="29">
        <f>IF(OR(AG37="",AG38="",AND(AG37&lt;=TIME(12,0,0),AG38&lt;=TIME(12,0,0)),AND(AG37&gt;=TIME(13,0,0),AG38&gt;=TIME(13,0,0))),0,VLOOKUP($D36,名簿!$B:$D,3,FALSE))</f>
        <v>0</v>
      </c>
      <c r="AH41" s="29">
        <f>IF(OR(AH37="",AH38="",AND(AH37&lt;=TIME(12,0,0),AH38&lt;=TIME(12,0,0)),AND(AH37&gt;=TIME(13,0,0),AH38&gt;=TIME(13,0,0))),0,VLOOKUP($D36,名簿!$B:$D,3,FALSE))</f>
        <v>0</v>
      </c>
      <c r="AI41" s="29">
        <f>IF(OR(AI37="",AI38="",AND(AI37&lt;=TIME(12,0,0),AI38&lt;=TIME(12,0,0)),AND(AI37&gt;=TIME(13,0,0),AI38&gt;=TIME(13,0,0))),0,VLOOKUP($D36,名簿!$B:$D,3,FALSE))</f>
        <v>0</v>
      </c>
      <c r="AJ41" s="61"/>
      <c r="AK41" s="15"/>
      <c r="AL41" s="16"/>
      <c r="AM41" s="19"/>
    </row>
    <row r="42" spans="1:39" ht="20.100000000000001" hidden="1" customHeight="1" x14ac:dyDescent="0.15">
      <c r="C42" s="78"/>
      <c r="D42" s="46" t="s">
        <v>5</v>
      </c>
      <c r="E42" s="39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>
        <f t="shared" ref="V42:AI42" si="4">IF(OR(V37="",V38=""),"",V38-V37-V41)</f>
        <v>0.20833333333333334</v>
      </c>
      <c r="W42" s="30">
        <f t="shared" si="4"/>
        <v>0.20833333333333334</v>
      </c>
      <c r="X42" s="30">
        <f t="shared" si="4"/>
        <v>0.20833333333333334</v>
      </c>
      <c r="Y42" s="30">
        <f t="shared" si="4"/>
        <v>0.125</v>
      </c>
      <c r="Z42" s="30">
        <f t="shared" si="4"/>
        <v>0.20833333333333334</v>
      </c>
      <c r="AA42" s="30" t="str">
        <f t="shared" si="4"/>
        <v/>
      </c>
      <c r="AB42" s="30" t="str">
        <f t="shared" si="4"/>
        <v/>
      </c>
      <c r="AC42" s="30">
        <f t="shared" si="4"/>
        <v>0.20833333333333334</v>
      </c>
      <c r="AD42" s="30">
        <f t="shared" si="4"/>
        <v>0.20833333333333334</v>
      </c>
      <c r="AE42" s="30">
        <f t="shared" si="4"/>
        <v>0.20833333333333334</v>
      </c>
      <c r="AF42" s="30">
        <f t="shared" si="4"/>
        <v>0.20833333333333334</v>
      </c>
      <c r="AG42" s="30" t="str">
        <f t="shared" si="4"/>
        <v/>
      </c>
      <c r="AH42" s="30" t="str">
        <f t="shared" si="4"/>
        <v/>
      </c>
      <c r="AI42" s="30" t="str">
        <f t="shared" si="4"/>
        <v/>
      </c>
      <c r="AJ42" s="61"/>
      <c r="AK42" s="7" t="s">
        <v>5</v>
      </c>
      <c r="AL42" s="16">
        <f>SUM(E42:AI42)</f>
        <v>1.7916666666666665</v>
      </c>
    </row>
    <row r="43" spans="1:39" ht="20.100000000000001" customHeight="1" x14ac:dyDescent="0.15">
      <c r="C43" s="78"/>
      <c r="D43" s="47" t="s">
        <v>23</v>
      </c>
      <c r="E43" s="40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61"/>
      <c r="AK43" s="15" t="s">
        <v>4</v>
      </c>
      <c r="AL43" s="16">
        <f>SUM(E43:AI43)</f>
        <v>0</v>
      </c>
      <c r="AM43" s="14"/>
    </row>
    <row r="44" spans="1:39" s="18" customFormat="1" ht="20.100000000000001" customHeight="1" thickBot="1" x14ac:dyDescent="0.2">
      <c r="A44" s="17"/>
      <c r="C44" s="79"/>
      <c r="D44" s="48" t="s">
        <v>24</v>
      </c>
      <c r="E44" s="41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62"/>
      <c r="AK44" s="15"/>
      <c r="AL44" s="16"/>
      <c r="AM44" s="19"/>
    </row>
    <row r="45" spans="1:39" ht="41.25" customHeight="1" x14ac:dyDescent="0.15">
      <c r="C45" s="77" t="str">
        <f>IF(D45="","",VLOOKUP(D45,名簿!$B:$C,2,FALSE))</f>
        <v>指導員</v>
      </c>
      <c r="D45" s="42" t="s">
        <v>73</v>
      </c>
      <c r="E45" s="36" t="s">
        <v>66</v>
      </c>
      <c r="F45" s="36" t="s">
        <v>70</v>
      </c>
      <c r="G45" s="36" t="s">
        <v>70</v>
      </c>
      <c r="H45" s="36" t="s">
        <v>66</v>
      </c>
      <c r="I45" s="36" t="s">
        <v>66</v>
      </c>
      <c r="J45" s="36" t="s">
        <v>66</v>
      </c>
      <c r="K45" s="36" t="s">
        <v>66</v>
      </c>
      <c r="L45" s="36" t="s">
        <v>66</v>
      </c>
      <c r="M45" s="36" t="s">
        <v>70</v>
      </c>
      <c r="N45" s="36" t="s">
        <v>70</v>
      </c>
      <c r="O45" s="36" t="s">
        <v>66</v>
      </c>
      <c r="P45" s="36" t="s">
        <v>66</v>
      </c>
      <c r="Q45" s="36" t="s">
        <v>66</v>
      </c>
      <c r="R45" s="36" t="s">
        <v>66</v>
      </c>
      <c r="S45" s="36" t="s">
        <v>66</v>
      </c>
      <c r="T45" s="36" t="s">
        <v>70</v>
      </c>
      <c r="U45" s="36" t="s">
        <v>70</v>
      </c>
      <c r="V45" s="36" t="s">
        <v>66</v>
      </c>
      <c r="W45" s="36" t="s">
        <v>66</v>
      </c>
      <c r="X45" s="36" t="s">
        <v>66</v>
      </c>
      <c r="Y45" s="36" t="s">
        <v>66</v>
      </c>
      <c r="Z45" s="36" t="s">
        <v>66</v>
      </c>
      <c r="AA45" s="36" t="s">
        <v>70</v>
      </c>
      <c r="AB45" s="36" t="s">
        <v>70</v>
      </c>
      <c r="AC45" s="36" t="s">
        <v>66</v>
      </c>
      <c r="AD45" s="36" t="s">
        <v>66</v>
      </c>
      <c r="AE45" s="36" t="s">
        <v>66</v>
      </c>
      <c r="AF45" s="36" t="s">
        <v>66</v>
      </c>
      <c r="AG45" s="36" t="s">
        <v>70</v>
      </c>
      <c r="AH45" s="36" t="s">
        <v>70</v>
      </c>
      <c r="AI45" s="36" t="s">
        <v>70</v>
      </c>
      <c r="AJ45" s="60"/>
      <c r="AK45" s="10" t="s">
        <v>15</v>
      </c>
      <c r="AL45" s="8">
        <f>COUNTIF(E45:AI45,"〇")</f>
        <v>20</v>
      </c>
      <c r="AM45" s="14"/>
    </row>
    <row r="46" spans="1:39" ht="20.100000000000001" customHeight="1" x14ac:dyDescent="0.15">
      <c r="C46" s="78"/>
      <c r="D46" s="44" t="s">
        <v>2</v>
      </c>
      <c r="E46" s="37">
        <v>0.36805555555555558</v>
      </c>
      <c r="F46" s="28"/>
      <c r="G46" s="28"/>
      <c r="H46" s="28">
        <v>0.36805555555555558</v>
      </c>
      <c r="I46" s="28">
        <v>0.36805555555555558</v>
      </c>
      <c r="J46" s="28">
        <v>0.36805555555555558</v>
      </c>
      <c r="K46" s="28">
        <v>0.36805555555555558</v>
      </c>
      <c r="L46" s="28">
        <v>0.36805555555555558</v>
      </c>
      <c r="M46" s="28"/>
      <c r="N46" s="28"/>
      <c r="O46" s="28">
        <v>0.36805555555555558</v>
      </c>
      <c r="P46" s="28">
        <v>0.36805555555555558</v>
      </c>
      <c r="Q46" s="28">
        <v>0.36805555555555558</v>
      </c>
      <c r="R46" s="28">
        <v>0.36805555555555558</v>
      </c>
      <c r="S46" s="28">
        <v>0.36805555555555558</v>
      </c>
      <c r="T46" s="28"/>
      <c r="U46" s="28"/>
      <c r="V46" s="28">
        <v>0.36805555555555558</v>
      </c>
      <c r="W46" s="28">
        <v>0.36805555555555558</v>
      </c>
      <c r="X46" s="28">
        <v>0.36805555555555558</v>
      </c>
      <c r="Y46" s="28">
        <v>0.36805555555555558</v>
      </c>
      <c r="Z46" s="28">
        <v>0.36805555555555558</v>
      </c>
      <c r="AA46" s="28"/>
      <c r="AB46" s="28"/>
      <c r="AC46" s="28">
        <v>0.36805555555555558</v>
      </c>
      <c r="AD46" s="28">
        <v>0.36805555555555558</v>
      </c>
      <c r="AE46" s="28">
        <v>0.36805555555555558</v>
      </c>
      <c r="AF46" s="28">
        <v>0.36805555555555558</v>
      </c>
      <c r="AG46" s="28"/>
      <c r="AH46" s="28"/>
      <c r="AI46" s="28"/>
      <c r="AJ46" s="61"/>
      <c r="AK46" s="10"/>
      <c r="AM46" s="14"/>
    </row>
    <row r="47" spans="1:39" ht="20.100000000000001" customHeight="1" x14ac:dyDescent="0.15">
      <c r="C47" s="78"/>
      <c r="D47" s="45" t="s">
        <v>3</v>
      </c>
      <c r="E47" s="37">
        <v>0.61805555555555558</v>
      </c>
      <c r="F47" s="28"/>
      <c r="G47" s="28"/>
      <c r="H47" s="28">
        <v>0.61805555555555558</v>
      </c>
      <c r="I47" s="28">
        <v>0.61805555555555558</v>
      </c>
      <c r="J47" s="28">
        <v>0.61805555555555558</v>
      </c>
      <c r="K47" s="28">
        <v>0.61805555555555558</v>
      </c>
      <c r="L47" s="28">
        <v>0.61805555555555558</v>
      </c>
      <c r="M47" s="28"/>
      <c r="N47" s="28"/>
      <c r="O47" s="28">
        <v>0.61805555555555558</v>
      </c>
      <c r="P47" s="28">
        <v>0.61805555555555558</v>
      </c>
      <c r="Q47" s="28">
        <v>0.61805555555555558</v>
      </c>
      <c r="R47" s="28">
        <v>0.61805555555555558</v>
      </c>
      <c r="S47" s="28">
        <v>0.61805555555555558</v>
      </c>
      <c r="T47" s="28"/>
      <c r="U47" s="28"/>
      <c r="V47" s="28">
        <v>0.61805555555555558</v>
      </c>
      <c r="W47" s="28">
        <v>0.61805555555555558</v>
      </c>
      <c r="X47" s="28">
        <v>0.61805555555555558</v>
      </c>
      <c r="Y47" s="28">
        <v>0.61805555555555558</v>
      </c>
      <c r="Z47" s="28">
        <v>0.61805555555555558</v>
      </c>
      <c r="AA47" s="28"/>
      <c r="AB47" s="28"/>
      <c r="AC47" s="28">
        <v>0.61805555555555558</v>
      </c>
      <c r="AD47" s="28">
        <v>0.61805555555555558</v>
      </c>
      <c r="AE47" s="28">
        <v>0.61805555555555558</v>
      </c>
      <c r="AF47" s="28">
        <v>0.61805555555555558</v>
      </c>
      <c r="AG47" s="28"/>
      <c r="AH47" s="28"/>
      <c r="AI47" s="28"/>
      <c r="AJ47" s="61"/>
      <c r="AK47" s="15"/>
      <c r="AL47" s="16"/>
      <c r="AM47" s="14"/>
    </row>
    <row r="48" spans="1:39" ht="20.100000000000001" customHeight="1" x14ac:dyDescent="0.15">
      <c r="C48" s="78"/>
      <c r="D48" s="43" t="s">
        <v>25</v>
      </c>
      <c r="E48" s="37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61"/>
      <c r="AK48" s="10"/>
      <c r="AM48" s="14"/>
    </row>
    <row r="49" spans="1:39" ht="20.100000000000001" customHeight="1" x14ac:dyDescent="0.15">
      <c r="C49" s="78"/>
      <c r="D49" s="43" t="s">
        <v>26</v>
      </c>
      <c r="E49" s="37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61"/>
      <c r="AK49" s="15"/>
      <c r="AL49" s="16"/>
      <c r="AM49" s="14"/>
    </row>
    <row r="50" spans="1:39" s="18" customFormat="1" ht="20.100000000000001" hidden="1" customHeight="1" x14ac:dyDescent="0.15">
      <c r="A50" s="17"/>
      <c r="C50" s="78"/>
      <c r="D50" s="45" t="s">
        <v>11</v>
      </c>
      <c r="E50" s="38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>
        <f>IF(OR(V46="",V47="",AND(V46&lt;=TIME(12,0,0),V47&lt;=TIME(12,0,0)),AND(V46&gt;=TIME(13,0,0),V47&gt;=TIME(13,0,0))),0,VLOOKUP($D45,名簿!$B:$D,3,FALSE))</f>
        <v>4.1666666666666664E-2</v>
      </c>
      <c r="W50" s="29">
        <f>IF(OR(W46="",W47="",AND(W46&lt;=TIME(12,0,0),W47&lt;=TIME(12,0,0)),AND(W46&gt;=TIME(13,0,0),W47&gt;=TIME(13,0,0))),0,VLOOKUP($D45,名簿!$B:$D,3,FALSE))</f>
        <v>4.1666666666666664E-2</v>
      </c>
      <c r="X50" s="29">
        <f>IF(OR(X46="",X47="",AND(X46&lt;=TIME(12,0,0),X47&lt;=TIME(12,0,0)),AND(X46&gt;=TIME(13,0,0),X47&gt;=TIME(13,0,0))),0,VLOOKUP($D45,名簿!$B:$D,3,FALSE))</f>
        <v>4.1666666666666664E-2</v>
      </c>
      <c r="Y50" s="29">
        <f>IF(OR(Y46="",Y47="",AND(Y46&lt;=TIME(12,0,0),Y47&lt;=TIME(12,0,0)),AND(Y46&gt;=TIME(13,0,0),Y47&gt;=TIME(13,0,0))),0,VLOOKUP($D45,名簿!$B:$D,3,FALSE))</f>
        <v>4.1666666666666664E-2</v>
      </c>
      <c r="Z50" s="29">
        <f>IF(OR(Z46="",Z47="",AND(Z46&lt;=TIME(12,0,0),Z47&lt;=TIME(12,0,0)),AND(Z46&gt;=TIME(13,0,0),Z47&gt;=TIME(13,0,0))),0,VLOOKUP($D45,名簿!$B:$D,3,FALSE))</f>
        <v>4.1666666666666664E-2</v>
      </c>
      <c r="AA50" s="29">
        <f>IF(OR(AA46="",AA47="",AND(AA46&lt;=TIME(12,0,0),AA47&lt;=TIME(12,0,0)),AND(AA46&gt;=TIME(13,0,0),AA47&gt;=TIME(13,0,0))),0,VLOOKUP($D45,名簿!$B:$D,3,FALSE))</f>
        <v>0</v>
      </c>
      <c r="AB50" s="29">
        <f>IF(OR(AB46="",AB47="",AND(AB46&lt;=TIME(12,0,0),AB47&lt;=TIME(12,0,0)),AND(AB46&gt;=TIME(13,0,0),AB47&gt;=TIME(13,0,0))),0,VLOOKUP($D45,名簿!$B:$D,3,FALSE))</f>
        <v>0</v>
      </c>
      <c r="AC50" s="29">
        <f>IF(OR(AC46="",AC47="",AND(AC46&lt;=TIME(12,0,0),AC47&lt;=TIME(12,0,0)),AND(AC46&gt;=TIME(13,0,0),AC47&gt;=TIME(13,0,0))),0,VLOOKUP($D45,名簿!$B:$D,3,FALSE))</f>
        <v>4.1666666666666664E-2</v>
      </c>
      <c r="AD50" s="29">
        <f>IF(OR(AD46="",AD47="",AND(AD46&lt;=TIME(12,0,0),AD47&lt;=TIME(12,0,0)),AND(AD46&gt;=TIME(13,0,0),AD47&gt;=TIME(13,0,0))),0,VLOOKUP($D45,名簿!$B:$D,3,FALSE))</f>
        <v>4.1666666666666664E-2</v>
      </c>
      <c r="AE50" s="29">
        <f>IF(OR(AE46="",AE47="",AND(AE46&lt;=TIME(12,0,0),AE47&lt;=TIME(12,0,0)),AND(AE46&gt;=TIME(13,0,0),AE47&gt;=TIME(13,0,0))),0,VLOOKUP($D45,名簿!$B:$D,3,FALSE))</f>
        <v>4.1666666666666664E-2</v>
      </c>
      <c r="AF50" s="29">
        <f>IF(OR(AF46="",AF47="",AND(AF46&lt;=TIME(12,0,0),AF47&lt;=TIME(12,0,0)),AND(AF46&gt;=TIME(13,0,0),AF47&gt;=TIME(13,0,0))),0,VLOOKUP($D45,名簿!$B:$D,3,FALSE))</f>
        <v>4.1666666666666664E-2</v>
      </c>
      <c r="AG50" s="29">
        <f>IF(OR(AG46="",AG47="",AND(AG46&lt;=TIME(12,0,0),AG47&lt;=TIME(12,0,0)),AND(AG46&gt;=TIME(13,0,0),AG47&gt;=TIME(13,0,0))),0,VLOOKUP($D45,名簿!$B:$D,3,FALSE))</f>
        <v>0</v>
      </c>
      <c r="AH50" s="29">
        <f>IF(OR(AH46="",AH47="",AND(AH46&lt;=TIME(12,0,0),AH47&lt;=TIME(12,0,0)),AND(AH46&gt;=TIME(13,0,0),AH47&gt;=TIME(13,0,0))),0,VLOOKUP($D45,名簿!$B:$D,3,FALSE))</f>
        <v>0</v>
      </c>
      <c r="AI50" s="29">
        <f>IF(OR(AI46="",AI47="",AND(AI46&lt;=TIME(12,0,0),AI47&lt;=TIME(12,0,0)),AND(AI46&gt;=TIME(13,0,0),AI47&gt;=TIME(13,0,0))),0,VLOOKUP($D45,名簿!$B:$D,3,FALSE))</f>
        <v>0</v>
      </c>
      <c r="AJ50" s="61"/>
      <c r="AK50" s="15"/>
      <c r="AL50" s="16"/>
      <c r="AM50" s="19"/>
    </row>
    <row r="51" spans="1:39" ht="20.100000000000001" hidden="1" customHeight="1" x14ac:dyDescent="0.15">
      <c r="C51" s="78"/>
      <c r="D51" s="46" t="s">
        <v>5</v>
      </c>
      <c r="E51" s="39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>
        <f t="shared" ref="V51:AI51" si="5">IF(OR(V46="",V47=""),"",V47-V46-V50)</f>
        <v>0.20833333333333334</v>
      </c>
      <c r="W51" s="30">
        <f t="shared" si="5"/>
        <v>0.20833333333333334</v>
      </c>
      <c r="X51" s="30">
        <f t="shared" si="5"/>
        <v>0.20833333333333334</v>
      </c>
      <c r="Y51" s="30">
        <f t="shared" si="5"/>
        <v>0.20833333333333334</v>
      </c>
      <c r="Z51" s="30">
        <f t="shared" si="5"/>
        <v>0.20833333333333334</v>
      </c>
      <c r="AA51" s="30" t="str">
        <f t="shared" si="5"/>
        <v/>
      </c>
      <c r="AB51" s="30" t="str">
        <f t="shared" si="5"/>
        <v/>
      </c>
      <c r="AC51" s="30">
        <f t="shared" si="5"/>
        <v>0.20833333333333334</v>
      </c>
      <c r="AD51" s="30">
        <f t="shared" si="5"/>
        <v>0.20833333333333334</v>
      </c>
      <c r="AE51" s="30">
        <f t="shared" si="5"/>
        <v>0.20833333333333334</v>
      </c>
      <c r="AF51" s="30">
        <f t="shared" si="5"/>
        <v>0.20833333333333334</v>
      </c>
      <c r="AG51" s="30" t="str">
        <f t="shared" si="5"/>
        <v/>
      </c>
      <c r="AH51" s="30" t="str">
        <f t="shared" si="5"/>
        <v/>
      </c>
      <c r="AI51" s="30" t="str">
        <f t="shared" si="5"/>
        <v/>
      </c>
      <c r="AJ51" s="61"/>
      <c r="AK51" s="7" t="s">
        <v>5</v>
      </c>
      <c r="AL51" s="16">
        <f>SUM(E51:AI51)</f>
        <v>1.8749999999999998</v>
      </c>
    </row>
    <row r="52" spans="1:39" ht="20.100000000000001" customHeight="1" x14ac:dyDescent="0.15">
      <c r="C52" s="78"/>
      <c r="D52" s="47" t="s">
        <v>23</v>
      </c>
      <c r="E52" s="40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61"/>
      <c r="AK52" s="15" t="s">
        <v>4</v>
      </c>
      <c r="AL52" s="16">
        <f>SUM(E52:AI52)</f>
        <v>0</v>
      </c>
      <c r="AM52" s="14"/>
    </row>
    <row r="53" spans="1:39" s="18" customFormat="1" ht="20.100000000000001" customHeight="1" thickBot="1" x14ac:dyDescent="0.2">
      <c r="A53" s="17"/>
      <c r="C53" s="79"/>
      <c r="D53" s="48" t="s">
        <v>24</v>
      </c>
      <c r="E53" s="41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62"/>
      <c r="AK53" s="15"/>
      <c r="AL53" s="16"/>
      <c r="AM53" s="19"/>
    </row>
    <row r="55" spans="1:39" x14ac:dyDescent="0.15">
      <c r="G55" s="20"/>
      <c r="H55" s="21"/>
      <c r="N55" s="20"/>
      <c r="O55" s="21"/>
      <c r="U55" s="20"/>
      <c r="V55" s="21"/>
      <c r="AB55" s="20"/>
      <c r="AC55" s="21"/>
      <c r="AK55" s="13"/>
    </row>
  </sheetData>
  <sheetProtection formatCells="0" formatColumns="0" formatRows="0" selectLockedCells="1"/>
  <mergeCells count="18">
    <mergeCell ref="E1:T4"/>
    <mergeCell ref="C5:D5"/>
    <mergeCell ref="E5:G5"/>
    <mergeCell ref="N5:Q5"/>
    <mergeCell ref="R5:S5"/>
    <mergeCell ref="C45:C53"/>
    <mergeCell ref="AJ45:AJ53"/>
    <mergeCell ref="C36:C44"/>
    <mergeCell ref="AJ36:AJ44"/>
    <mergeCell ref="AJ7:AJ8"/>
    <mergeCell ref="C9:C17"/>
    <mergeCell ref="AJ9:AJ17"/>
    <mergeCell ref="C18:C26"/>
    <mergeCell ref="AJ18:AJ26"/>
    <mergeCell ref="C27:C35"/>
    <mergeCell ref="AJ27:AJ35"/>
    <mergeCell ref="C7:C8"/>
    <mergeCell ref="D7:D8"/>
  </mergeCells>
  <phoneticPr fontId="1"/>
  <conditionalFormatting sqref="E8:AI8">
    <cfRule type="expression" dxfId="7" priority="1" stopIfTrue="1">
      <formula>WEEKDAY(E8,1)=7</formula>
    </cfRule>
    <cfRule type="expression" dxfId="6" priority="2" stopIfTrue="1">
      <formula>WEEKDAY(E8,1)=1</formula>
    </cfRule>
  </conditionalFormatting>
  <dataValidations count="1">
    <dataValidation imeMode="off" allowBlank="1" showInputMessage="1" showErrorMessage="1" sqref="A1:A2" xr:uid="{4084ED80-987B-4AC8-A3E7-1D27654A905C}"/>
  </dataValidations>
  <printOptions horizontalCentered="1"/>
  <pageMargins left="0.9055118110236221" right="0.51181102362204722" top="0.55118110236220474" bottom="0.55118110236220474" header="0.31496062992125984" footer="0.31496062992125984"/>
  <pageSetup paperSize="8" scale="7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22F9606-C5C5-4C08-907D-30120C963C60}">
          <x14:formula1>
            <xm:f>名簿!$B$4:$B$28</xm:f>
          </x14:formula1>
          <xm:sqref>D9 D18 D27 D36</xm:sqref>
        </x14:dataValidation>
        <x14:dataValidation type="list" allowBlank="1" showInputMessage="1" showErrorMessage="1" xr:uid="{ABDBD795-28E7-4ADC-B023-F9BDFC1B8426}">
          <x14:formula1>
            <xm:f>設定項目!$D$2:$D$10</xm:f>
          </x14:formula1>
          <xm:sqref>E9:AI9 E18:AI18 E27:AI27 E36:AI36 E45:AI45</xm:sqref>
        </x14:dataValidation>
        <x14:dataValidation type="list" allowBlank="1" showInputMessage="1" showErrorMessage="1" xr:uid="{B8B917D8-6716-4995-A3FA-AA4B82738DB1}">
          <x14:formula1>
            <xm:f>名簿!$B$4:$B$29</xm:f>
          </x14:formula1>
          <xm:sqref>D45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3925F-3ACB-4EFD-BAEE-D66A98E6CE68}">
  <sheetPr>
    <tabColor rgb="FFFFC000"/>
    <pageSetUpPr fitToPage="1"/>
  </sheetPr>
  <dimension ref="A1:AM55"/>
  <sheetViews>
    <sheetView tabSelected="1" view="pageBreakPreview" topLeftCell="D1" zoomScale="90" zoomScaleNormal="90" zoomScaleSheetLayoutView="90" workbookViewId="0">
      <pane ySplit="8" topLeftCell="A31" activePane="bottomLeft" state="frozen"/>
      <selection activeCell="E36" sqref="E36:AI36"/>
      <selection pane="bottomLeft" activeCell="V37" sqref="V37:V38"/>
    </sheetView>
  </sheetViews>
  <sheetFormatPr defaultColWidth="8.625" defaultRowHeight="13.5" x14ac:dyDescent="0.15"/>
  <cols>
    <col min="1" max="1" width="13.25" style="8" bestFit="1" customWidth="1"/>
    <col min="2" max="2" width="8.625" style="7"/>
    <col min="3" max="3" width="10.625" style="7" customWidth="1"/>
    <col min="4" max="4" width="14.75" style="7" customWidth="1"/>
    <col min="5" max="5" width="7.5" style="7" bestFit="1" customWidth="1"/>
    <col min="6" max="6" width="8.25" style="7" customWidth="1"/>
    <col min="7" max="7" width="6.875" style="7" bestFit="1" customWidth="1"/>
    <col min="8" max="9" width="7.5" style="7" bestFit="1" customWidth="1"/>
    <col min="10" max="10" width="7.5" style="7" customWidth="1"/>
    <col min="11" max="35" width="7.5" style="7" bestFit="1" customWidth="1"/>
    <col min="36" max="36" width="21.25" style="7" customWidth="1"/>
    <col min="37" max="37" width="9.125" style="8" bestFit="1" customWidth="1"/>
    <col min="38" max="38" width="11.25" style="8" bestFit="1" customWidth="1"/>
    <col min="39" max="39" width="4.625" style="7" customWidth="1"/>
    <col min="40" max="16384" width="8.625" style="7"/>
  </cols>
  <sheetData>
    <row r="1" spans="1:39" ht="23.25" customHeight="1" x14ac:dyDescent="0.15">
      <c r="A1" s="22">
        <v>2024</v>
      </c>
      <c r="B1" s="7" t="s">
        <v>7</v>
      </c>
      <c r="E1" s="68" t="s">
        <v>29</v>
      </c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70"/>
      <c r="U1"/>
      <c r="V1"/>
      <c r="W1"/>
      <c r="X1"/>
      <c r="Y1"/>
    </row>
    <row r="2" spans="1:39" ht="23.25" x14ac:dyDescent="0.15">
      <c r="A2" s="22">
        <v>1</v>
      </c>
      <c r="B2" s="7" t="s">
        <v>8</v>
      </c>
      <c r="E2" s="71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3"/>
      <c r="U2"/>
      <c r="V2"/>
      <c r="W2"/>
      <c r="X2"/>
      <c r="Y2"/>
    </row>
    <row r="3" spans="1:39" x14ac:dyDescent="0.15">
      <c r="E3" s="71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3"/>
    </row>
    <row r="4" spans="1:39" ht="14.25" thickBot="1" x14ac:dyDescent="0.2">
      <c r="E4" s="74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6"/>
    </row>
    <row r="5" spans="1:39" ht="35.25" customHeight="1" thickBot="1" x14ac:dyDescent="0.2">
      <c r="C5" s="64" t="s">
        <v>1</v>
      </c>
      <c r="D5" s="64"/>
      <c r="E5" s="63">
        <f>DATE($A$1,$A$2,1)</f>
        <v>45292</v>
      </c>
      <c r="F5" s="63"/>
      <c r="G5" s="63"/>
      <c r="N5" s="65"/>
      <c r="O5" s="65"/>
      <c r="P5" s="65"/>
      <c r="Q5" s="65"/>
      <c r="R5" s="65"/>
      <c r="S5" s="65"/>
      <c r="W5" s="9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10"/>
      <c r="AM5" s="9"/>
    </row>
    <row r="6" spans="1:39" ht="32.25" customHeight="1" thickBot="1" x14ac:dyDescent="0.2">
      <c r="C6" s="23"/>
      <c r="D6" s="23"/>
      <c r="E6" s="27"/>
      <c r="F6" s="27"/>
      <c r="G6" s="27"/>
      <c r="N6" s="9"/>
      <c r="O6" s="9"/>
      <c r="P6" s="9"/>
      <c r="Q6" s="9"/>
      <c r="R6" s="9"/>
      <c r="S6" s="9"/>
      <c r="W6" s="9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10"/>
      <c r="AM6" s="9"/>
    </row>
    <row r="7" spans="1:39" ht="27" customHeight="1" x14ac:dyDescent="0.15">
      <c r="C7" s="80" t="s">
        <v>14</v>
      </c>
      <c r="D7" s="80" t="s">
        <v>0</v>
      </c>
      <c r="E7" s="34">
        <f>DATE($A$1,$A$2,1)</f>
        <v>45292</v>
      </c>
      <c r="F7" s="11">
        <f>E7+1</f>
        <v>45293</v>
      </c>
      <c r="G7" s="11">
        <f t="shared" ref="G7:AF7" si="0">F7+1</f>
        <v>45294</v>
      </c>
      <c r="H7" s="11">
        <f t="shared" si="0"/>
        <v>45295</v>
      </c>
      <c r="I7" s="11">
        <f t="shared" si="0"/>
        <v>45296</v>
      </c>
      <c r="J7" s="11">
        <f t="shared" si="0"/>
        <v>45297</v>
      </c>
      <c r="K7" s="11">
        <f t="shared" si="0"/>
        <v>45298</v>
      </c>
      <c r="L7" s="11">
        <f t="shared" si="0"/>
        <v>45299</v>
      </c>
      <c r="M7" s="11">
        <f t="shared" si="0"/>
        <v>45300</v>
      </c>
      <c r="N7" s="11">
        <f t="shared" si="0"/>
        <v>45301</v>
      </c>
      <c r="O7" s="11">
        <f t="shared" si="0"/>
        <v>45302</v>
      </c>
      <c r="P7" s="11">
        <f t="shared" si="0"/>
        <v>45303</v>
      </c>
      <c r="Q7" s="11">
        <f t="shared" si="0"/>
        <v>45304</v>
      </c>
      <c r="R7" s="11">
        <f t="shared" si="0"/>
        <v>45305</v>
      </c>
      <c r="S7" s="11">
        <f t="shared" si="0"/>
        <v>45306</v>
      </c>
      <c r="T7" s="11">
        <f t="shared" si="0"/>
        <v>45307</v>
      </c>
      <c r="U7" s="11">
        <f t="shared" si="0"/>
        <v>45308</v>
      </c>
      <c r="V7" s="11">
        <f t="shared" si="0"/>
        <v>45309</v>
      </c>
      <c r="W7" s="11">
        <f t="shared" si="0"/>
        <v>45310</v>
      </c>
      <c r="X7" s="11">
        <f t="shared" si="0"/>
        <v>45311</v>
      </c>
      <c r="Y7" s="11">
        <f t="shared" si="0"/>
        <v>45312</v>
      </c>
      <c r="Z7" s="11">
        <f t="shared" si="0"/>
        <v>45313</v>
      </c>
      <c r="AA7" s="11">
        <f t="shared" si="0"/>
        <v>45314</v>
      </c>
      <c r="AB7" s="11">
        <f t="shared" si="0"/>
        <v>45315</v>
      </c>
      <c r="AC7" s="11">
        <f t="shared" si="0"/>
        <v>45316</v>
      </c>
      <c r="AD7" s="11">
        <f t="shared" si="0"/>
        <v>45317</v>
      </c>
      <c r="AE7" s="11">
        <f t="shared" si="0"/>
        <v>45318</v>
      </c>
      <c r="AF7" s="11">
        <f t="shared" si="0"/>
        <v>45319</v>
      </c>
      <c r="AG7" s="11">
        <f>IF(MONTH(AF7+1)=MONTH(AF7),AF7+1,"")</f>
        <v>45320</v>
      </c>
      <c r="AH7" s="11">
        <f>IF(AG7="","",IF(MONTH(AG7+1)=MONTH(AG7),AG7+1,""))</f>
        <v>45321</v>
      </c>
      <c r="AI7" s="11">
        <f>IF(AH7="","",IF(MONTH(AH7+1)=MONTH(AH7),AH7+1,""))</f>
        <v>45322</v>
      </c>
      <c r="AJ7" s="66" t="s">
        <v>27</v>
      </c>
      <c r="AK7" s="10"/>
      <c r="AM7" s="10"/>
    </row>
    <row r="8" spans="1:39" ht="27" customHeight="1" thickBot="1" x14ac:dyDescent="0.2">
      <c r="C8" s="81"/>
      <c r="D8" s="81"/>
      <c r="E8" s="35">
        <f>IF(E7="","",E7)</f>
        <v>45292</v>
      </c>
      <c r="F8" s="26">
        <f t="shared" ref="F8:AI8" si="1">IF(F7="","",F7)</f>
        <v>45293</v>
      </c>
      <c r="G8" s="26">
        <f t="shared" si="1"/>
        <v>45294</v>
      </c>
      <c r="H8" s="26">
        <f t="shared" si="1"/>
        <v>45295</v>
      </c>
      <c r="I8" s="26">
        <f t="shared" si="1"/>
        <v>45296</v>
      </c>
      <c r="J8" s="26">
        <f t="shared" si="1"/>
        <v>45297</v>
      </c>
      <c r="K8" s="26">
        <f t="shared" si="1"/>
        <v>45298</v>
      </c>
      <c r="L8" s="26">
        <f t="shared" si="1"/>
        <v>45299</v>
      </c>
      <c r="M8" s="26">
        <f t="shared" si="1"/>
        <v>45300</v>
      </c>
      <c r="N8" s="26">
        <f t="shared" si="1"/>
        <v>45301</v>
      </c>
      <c r="O8" s="26">
        <f t="shared" si="1"/>
        <v>45302</v>
      </c>
      <c r="P8" s="26">
        <f t="shared" si="1"/>
        <v>45303</v>
      </c>
      <c r="Q8" s="26">
        <f t="shared" si="1"/>
        <v>45304</v>
      </c>
      <c r="R8" s="26">
        <f t="shared" si="1"/>
        <v>45305</v>
      </c>
      <c r="S8" s="26">
        <f t="shared" si="1"/>
        <v>45306</v>
      </c>
      <c r="T8" s="26">
        <f t="shared" si="1"/>
        <v>45307</v>
      </c>
      <c r="U8" s="26">
        <f t="shared" si="1"/>
        <v>45308</v>
      </c>
      <c r="V8" s="26">
        <f t="shared" si="1"/>
        <v>45309</v>
      </c>
      <c r="W8" s="26">
        <f t="shared" si="1"/>
        <v>45310</v>
      </c>
      <c r="X8" s="26">
        <f t="shared" si="1"/>
        <v>45311</v>
      </c>
      <c r="Y8" s="26">
        <f t="shared" si="1"/>
        <v>45312</v>
      </c>
      <c r="Z8" s="26">
        <f t="shared" si="1"/>
        <v>45313</v>
      </c>
      <c r="AA8" s="26">
        <f t="shared" si="1"/>
        <v>45314</v>
      </c>
      <c r="AB8" s="26">
        <f t="shared" si="1"/>
        <v>45315</v>
      </c>
      <c r="AC8" s="26">
        <f t="shared" si="1"/>
        <v>45316</v>
      </c>
      <c r="AD8" s="26">
        <f t="shared" si="1"/>
        <v>45317</v>
      </c>
      <c r="AE8" s="26">
        <f t="shared" si="1"/>
        <v>45318</v>
      </c>
      <c r="AF8" s="26">
        <f t="shared" si="1"/>
        <v>45319</v>
      </c>
      <c r="AG8" s="26">
        <f t="shared" si="1"/>
        <v>45320</v>
      </c>
      <c r="AH8" s="26">
        <f t="shared" si="1"/>
        <v>45321</v>
      </c>
      <c r="AI8" s="26">
        <f t="shared" si="1"/>
        <v>45322</v>
      </c>
      <c r="AJ8" s="67"/>
      <c r="AK8" s="12"/>
      <c r="AL8" s="13"/>
      <c r="AM8" s="14"/>
    </row>
    <row r="9" spans="1:39" ht="41.25" customHeight="1" x14ac:dyDescent="0.15">
      <c r="C9" s="77" t="str">
        <f>IF(D9="","",VLOOKUP(D9,名簿!$B:$C,2,FALSE))</f>
        <v>事務員</v>
      </c>
      <c r="D9" s="42" t="s">
        <v>64</v>
      </c>
      <c r="E9" s="36"/>
      <c r="F9" s="36"/>
      <c r="G9" s="36"/>
      <c r="H9" s="36" t="s">
        <v>66</v>
      </c>
      <c r="I9" s="36" t="s">
        <v>66</v>
      </c>
      <c r="J9" s="36" t="s">
        <v>70</v>
      </c>
      <c r="K9" s="36" t="s">
        <v>70</v>
      </c>
      <c r="L9" s="36" t="s">
        <v>70</v>
      </c>
      <c r="M9" s="36" t="s">
        <v>66</v>
      </c>
      <c r="N9" s="36" t="s">
        <v>66</v>
      </c>
      <c r="O9" s="36" t="s">
        <v>66</v>
      </c>
      <c r="P9" s="36" t="s">
        <v>66</v>
      </c>
      <c r="Q9" s="36" t="s">
        <v>66</v>
      </c>
      <c r="R9" s="36"/>
      <c r="S9" s="36" t="s">
        <v>66</v>
      </c>
      <c r="T9" s="36" t="s">
        <v>66</v>
      </c>
      <c r="U9" s="36" t="s">
        <v>70</v>
      </c>
      <c r="V9" s="36" t="s">
        <v>66</v>
      </c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60"/>
      <c r="AK9" s="10" t="s">
        <v>15</v>
      </c>
      <c r="AL9" s="8">
        <f>COUNTIF(E9:AI9,"〇")</f>
        <v>10</v>
      </c>
      <c r="AM9" s="14"/>
    </row>
    <row r="10" spans="1:39" ht="20.100000000000001" customHeight="1" x14ac:dyDescent="0.15">
      <c r="C10" s="78"/>
      <c r="D10" s="44" t="s">
        <v>2</v>
      </c>
      <c r="E10" s="37"/>
      <c r="F10" s="28"/>
      <c r="G10" s="28"/>
      <c r="H10" s="28">
        <v>0.36805555555555558</v>
      </c>
      <c r="I10" s="28">
        <v>0.36805555555555558</v>
      </c>
      <c r="J10" s="28"/>
      <c r="K10" s="28"/>
      <c r="L10" s="28"/>
      <c r="M10" s="28">
        <v>0.36805555555555558</v>
      </c>
      <c r="N10" s="28">
        <v>0.36805555555555558</v>
      </c>
      <c r="O10" s="28">
        <v>0.36805555555555558</v>
      </c>
      <c r="P10" s="28">
        <v>0.36805555555555558</v>
      </c>
      <c r="Q10" s="28">
        <v>0.36805555555555558</v>
      </c>
      <c r="R10" s="28"/>
      <c r="S10" s="28">
        <v>0.36805555555555558</v>
      </c>
      <c r="T10" s="28">
        <v>0.36805555555555558</v>
      </c>
      <c r="U10" s="28"/>
      <c r="V10" s="28">
        <v>0.36805555555555558</v>
      </c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61"/>
      <c r="AK10" s="10"/>
      <c r="AM10" s="14"/>
    </row>
    <row r="11" spans="1:39" ht="20.100000000000001" customHeight="1" x14ac:dyDescent="0.15">
      <c r="C11" s="78"/>
      <c r="D11" s="45" t="s">
        <v>3</v>
      </c>
      <c r="E11" s="37"/>
      <c r="F11" s="28"/>
      <c r="G11" s="28"/>
      <c r="H11" s="28">
        <v>0.70138888888888884</v>
      </c>
      <c r="I11" s="28">
        <v>0.70138888888888884</v>
      </c>
      <c r="J11" s="28"/>
      <c r="K11" s="28"/>
      <c r="L11" s="28"/>
      <c r="M11" s="28">
        <v>0.70138888888888884</v>
      </c>
      <c r="N11" s="28">
        <v>0.70138888888888884</v>
      </c>
      <c r="O11" s="28">
        <v>0.70138888888888884</v>
      </c>
      <c r="P11" s="28">
        <v>0.70138888888888884</v>
      </c>
      <c r="Q11" s="28">
        <v>0.70138888888888884</v>
      </c>
      <c r="R11" s="28"/>
      <c r="S11" s="28">
        <v>0.70138888888888884</v>
      </c>
      <c r="T11" s="28">
        <v>0.70138888888888884</v>
      </c>
      <c r="U11" s="28"/>
      <c r="V11" s="28">
        <v>0.70138888888888884</v>
      </c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61"/>
      <c r="AK11" s="15"/>
      <c r="AL11" s="16"/>
      <c r="AM11" s="14"/>
    </row>
    <row r="12" spans="1:39" ht="20.100000000000001" customHeight="1" x14ac:dyDescent="0.15">
      <c r="C12" s="78"/>
      <c r="D12" s="43" t="s">
        <v>25</v>
      </c>
      <c r="E12" s="37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61"/>
      <c r="AK12" s="10"/>
      <c r="AM12" s="14"/>
    </row>
    <row r="13" spans="1:39" ht="20.100000000000001" customHeight="1" x14ac:dyDescent="0.15">
      <c r="C13" s="78"/>
      <c r="D13" s="43" t="s">
        <v>26</v>
      </c>
      <c r="E13" s="37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61"/>
      <c r="AK13" s="15"/>
      <c r="AL13" s="16"/>
      <c r="AM13" s="14"/>
    </row>
    <row r="14" spans="1:39" s="18" customFormat="1" ht="20.100000000000001" hidden="1" customHeight="1" x14ac:dyDescent="0.15">
      <c r="A14" s="17"/>
      <c r="C14" s="78"/>
      <c r="D14" s="45" t="s">
        <v>11</v>
      </c>
      <c r="E14" s="38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61"/>
      <c r="AK14" s="15"/>
      <c r="AL14" s="16"/>
      <c r="AM14" s="19"/>
    </row>
    <row r="15" spans="1:39" ht="20.100000000000001" hidden="1" customHeight="1" x14ac:dyDescent="0.15">
      <c r="C15" s="78"/>
      <c r="D15" s="46" t="s">
        <v>5</v>
      </c>
      <c r="E15" s="39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61"/>
      <c r="AK15" s="7" t="s">
        <v>5</v>
      </c>
      <c r="AL15" s="16">
        <f>SUM(E15:AI15)</f>
        <v>0</v>
      </c>
    </row>
    <row r="16" spans="1:39" ht="20.100000000000001" customHeight="1" x14ac:dyDescent="0.15">
      <c r="C16" s="78"/>
      <c r="D16" s="47" t="s">
        <v>23</v>
      </c>
      <c r="E16" s="40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61"/>
      <c r="AK16" s="15" t="s">
        <v>4</v>
      </c>
      <c r="AL16" s="16">
        <f>SUM(E16:AI16)</f>
        <v>0</v>
      </c>
      <c r="AM16" s="14"/>
    </row>
    <row r="17" spans="1:39" s="18" customFormat="1" ht="20.100000000000001" customHeight="1" thickBot="1" x14ac:dyDescent="0.2">
      <c r="A17" s="17"/>
      <c r="C17" s="79"/>
      <c r="D17" s="48" t="s">
        <v>24</v>
      </c>
      <c r="E17" s="41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62"/>
      <c r="AK17" s="15"/>
      <c r="AL17" s="16"/>
      <c r="AM17" s="19"/>
    </row>
    <row r="18" spans="1:39" ht="41.25" customHeight="1" x14ac:dyDescent="0.15">
      <c r="C18" s="77" t="str">
        <f>IF(D18="","",VLOOKUP(D18,名簿!$B:$C,2,FALSE))</f>
        <v>事務員</v>
      </c>
      <c r="D18" s="42" t="s">
        <v>63</v>
      </c>
      <c r="E18" s="36"/>
      <c r="F18" s="36"/>
      <c r="G18" s="36"/>
      <c r="H18" s="36" t="s">
        <v>66</v>
      </c>
      <c r="I18" s="36" t="s">
        <v>66</v>
      </c>
      <c r="J18" s="36" t="s">
        <v>70</v>
      </c>
      <c r="K18" s="36" t="s">
        <v>70</v>
      </c>
      <c r="L18" s="36" t="s">
        <v>70</v>
      </c>
      <c r="M18" s="36" t="s">
        <v>66</v>
      </c>
      <c r="N18" s="36" t="s">
        <v>66</v>
      </c>
      <c r="O18" s="36" t="s">
        <v>66</v>
      </c>
      <c r="P18" s="36" t="s">
        <v>66</v>
      </c>
      <c r="Q18" s="36" t="s">
        <v>70</v>
      </c>
      <c r="R18" s="36" t="s">
        <v>70</v>
      </c>
      <c r="S18" s="36" t="s">
        <v>19</v>
      </c>
      <c r="T18" s="36" t="s">
        <v>66</v>
      </c>
      <c r="U18" s="36" t="s">
        <v>66</v>
      </c>
      <c r="V18" s="36" t="s">
        <v>66</v>
      </c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57"/>
      <c r="AK18" s="10" t="s">
        <v>15</v>
      </c>
      <c r="AL18" s="8">
        <f>COUNTIF(E18:AI18,"〇")</f>
        <v>9</v>
      </c>
      <c r="AM18" s="14"/>
    </row>
    <row r="19" spans="1:39" ht="20.100000000000001" customHeight="1" x14ac:dyDescent="0.15">
      <c r="C19" s="78"/>
      <c r="D19" s="44" t="s">
        <v>2</v>
      </c>
      <c r="E19" s="37"/>
      <c r="F19" s="28"/>
      <c r="G19" s="28"/>
      <c r="H19" s="28">
        <v>0.36805555555555558</v>
      </c>
      <c r="I19" s="28">
        <v>0.36805555555555558</v>
      </c>
      <c r="J19" s="28"/>
      <c r="K19" s="28"/>
      <c r="L19" s="28"/>
      <c r="M19" s="28">
        <v>0.36805555555555558</v>
      </c>
      <c r="N19" s="28">
        <v>0.36805555555555558</v>
      </c>
      <c r="O19" s="28">
        <v>0.36805555555555558</v>
      </c>
      <c r="P19" s="28">
        <v>0.36805555555555558</v>
      </c>
      <c r="Q19" s="28"/>
      <c r="R19" s="28"/>
      <c r="S19" s="28"/>
      <c r="T19" s="28">
        <v>0.36805555555555558</v>
      </c>
      <c r="U19" s="28">
        <v>0.36805555555555558</v>
      </c>
      <c r="V19" s="28">
        <v>0.36805555555555558</v>
      </c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58"/>
      <c r="AK19" s="10"/>
      <c r="AM19" s="14"/>
    </row>
    <row r="20" spans="1:39" ht="20.100000000000001" customHeight="1" x14ac:dyDescent="0.15">
      <c r="C20" s="78"/>
      <c r="D20" s="45" t="s">
        <v>3</v>
      </c>
      <c r="E20" s="37"/>
      <c r="F20" s="28"/>
      <c r="G20" s="28"/>
      <c r="H20" s="28">
        <v>0.70138888888888884</v>
      </c>
      <c r="I20" s="28">
        <v>0.70138888888888884</v>
      </c>
      <c r="J20" s="28"/>
      <c r="K20" s="28"/>
      <c r="L20" s="28"/>
      <c r="M20" s="28">
        <v>0.70138888888888884</v>
      </c>
      <c r="N20" s="28">
        <v>0.70138888888888884</v>
      </c>
      <c r="O20" s="28">
        <v>0.70138888888888884</v>
      </c>
      <c r="P20" s="28">
        <v>0.70138888888888884</v>
      </c>
      <c r="Q20" s="28"/>
      <c r="R20" s="28"/>
      <c r="S20" s="28"/>
      <c r="T20" s="28">
        <v>0.70138888888888884</v>
      </c>
      <c r="U20" s="28">
        <v>0.70138888888888884</v>
      </c>
      <c r="V20" s="28">
        <v>0.70138888888888884</v>
      </c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58"/>
      <c r="AK20" s="15"/>
      <c r="AL20" s="16"/>
      <c r="AM20" s="14"/>
    </row>
    <row r="21" spans="1:39" ht="20.100000000000001" customHeight="1" x14ac:dyDescent="0.15">
      <c r="C21" s="78"/>
      <c r="D21" s="43" t="s">
        <v>25</v>
      </c>
      <c r="E21" s="37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58"/>
      <c r="AK21" s="10"/>
      <c r="AM21" s="14"/>
    </row>
    <row r="22" spans="1:39" ht="20.100000000000001" customHeight="1" x14ac:dyDescent="0.15">
      <c r="C22" s="78"/>
      <c r="D22" s="43" t="s">
        <v>26</v>
      </c>
      <c r="E22" s="37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58"/>
      <c r="AK22" s="15"/>
      <c r="AL22" s="16"/>
      <c r="AM22" s="14"/>
    </row>
    <row r="23" spans="1:39" s="18" customFormat="1" ht="20.100000000000001" hidden="1" customHeight="1" x14ac:dyDescent="0.15">
      <c r="A23" s="17"/>
      <c r="C23" s="78"/>
      <c r="D23" s="45" t="s">
        <v>11</v>
      </c>
      <c r="E23" s="38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>
        <f>IF(OR(V19="",V20="",AND(V19&lt;=TIME(12,0,0),V20&lt;=TIME(12,0,0)),AND(V19&gt;=TIME(13,0,0),V20&gt;=TIME(13,0,0))),0,VLOOKUP($D18,名簿!$B:$D,3,FALSE))</f>
        <v>4.1666666666666664E-2</v>
      </c>
      <c r="W23" s="29">
        <f>IF(OR(W19="",W20="",AND(W19&lt;=TIME(12,0,0),W20&lt;=TIME(12,0,0)),AND(W19&gt;=TIME(13,0,0),W20&gt;=TIME(13,0,0))),0,VLOOKUP($D18,名簿!$B:$D,3,FALSE))</f>
        <v>0</v>
      </c>
      <c r="X23" s="29">
        <f>IF(OR(X19="",X20="",AND(X19&lt;=TIME(12,0,0),X20&lt;=TIME(12,0,0)),AND(X19&gt;=TIME(13,0,0),X20&gt;=TIME(13,0,0))),0,VLOOKUP($D18,名簿!$B:$D,3,FALSE))</f>
        <v>0</v>
      </c>
      <c r="Y23" s="29">
        <f>IF(OR(Y19="",Y20="",AND(Y19&lt;=TIME(12,0,0),Y20&lt;=TIME(12,0,0)),AND(Y19&gt;=TIME(13,0,0),Y20&gt;=TIME(13,0,0))),0,VLOOKUP($D18,名簿!$B:$D,3,FALSE))</f>
        <v>0</v>
      </c>
      <c r="Z23" s="29">
        <f>IF(OR(Z19="",Z20="",AND(Z19&lt;=TIME(12,0,0),Z20&lt;=TIME(12,0,0)),AND(Z19&gt;=TIME(13,0,0),Z20&gt;=TIME(13,0,0))),0,VLOOKUP($D18,名簿!$B:$D,3,FALSE))</f>
        <v>0</v>
      </c>
      <c r="AA23" s="29">
        <f>IF(OR(AA19="",AA20="",AND(AA19&lt;=TIME(12,0,0),AA20&lt;=TIME(12,0,0)),AND(AA19&gt;=TIME(13,0,0),AA20&gt;=TIME(13,0,0))),0,VLOOKUP($D18,名簿!$B:$D,3,FALSE))</f>
        <v>0</v>
      </c>
      <c r="AB23" s="29">
        <f>IF(OR(AB19="",AB20="",AND(AB19&lt;=TIME(12,0,0),AB20&lt;=TIME(12,0,0)),AND(AB19&gt;=TIME(13,0,0),AB20&gt;=TIME(13,0,0))),0,VLOOKUP($D18,名簿!$B:$D,3,FALSE))</f>
        <v>0</v>
      </c>
      <c r="AC23" s="29">
        <f>IF(OR(AC19="",AC20="",AND(AC19&lt;=TIME(12,0,0),AC20&lt;=TIME(12,0,0)),AND(AC19&gt;=TIME(13,0,0),AC20&gt;=TIME(13,0,0))),0,VLOOKUP($D18,名簿!$B:$D,3,FALSE))</f>
        <v>0</v>
      </c>
      <c r="AD23" s="29">
        <f>IF(OR(AD19="",AD20="",AND(AD19&lt;=TIME(12,0,0),AD20&lt;=TIME(12,0,0)),AND(AD19&gt;=TIME(13,0,0),AD20&gt;=TIME(13,0,0))),0,VLOOKUP($D18,名簿!$B:$D,3,FALSE))</f>
        <v>0</v>
      </c>
      <c r="AE23" s="29">
        <f>IF(OR(AE19="",AE20="",AND(AE19&lt;=TIME(12,0,0),AE20&lt;=TIME(12,0,0)),AND(AE19&gt;=TIME(13,0,0),AE20&gt;=TIME(13,0,0))),0,VLOOKUP($D18,名簿!$B:$D,3,FALSE))</f>
        <v>0</v>
      </c>
      <c r="AF23" s="29">
        <f>IF(OR(AF19="",AF20="",AND(AF19&lt;=TIME(12,0,0),AF20&lt;=TIME(12,0,0)),AND(AF19&gt;=TIME(13,0,0),AF20&gt;=TIME(13,0,0))),0,VLOOKUP($D18,名簿!$B:$D,3,FALSE))</f>
        <v>0</v>
      </c>
      <c r="AG23" s="29">
        <f>IF(OR(AG19="",AG20="",AND(AG19&lt;=TIME(12,0,0),AG20&lt;=TIME(12,0,0)),AND(AG19&gt;=TIME(13,0,0),AG20&gt;=TIME(13,0,0))),0,VLOOKUP($D18,名簿!$B:$D,3,FALSE))</f>
        <v>0</v>
      </c>
      <c r="AH23" s="29">
        <f>IF(OR(AH19="",AH20="",AND(AH19&lt;=TIME(12,0,0),AH20&lt;=TIME(12,0,0)),AND(AH19&gt;=TIME(13,0,0),AH20&gt;=TIME(13,0,0))),0,VLOOKUP($D18,名簿!$B:$D,3,FALSE))</f>
        <v>0</v>
      </c>
      <c r="AI23" s="29">
        <f>IF(OR(AI19="",AI20="",AND(AI19&lt;=TIME(12,0,0),AI20&lt;=TIME(12,0,0)),AND(AI19&gt;=TIME(13,0,0),AI20&gt;=TIME(13,0,0))),0,VLOOKUP($D18,名簿!$B:$D,3,FALSE))</f>
        <v>0</v>
      </c>
      <c r="AJ23" s="58"/>
      <c r="AK23" s="15"/>
      <c r="AL23" s="16"/>
      <c r="AM23" s="19"/>
    </row>
    <row r="24" spans="1:39" ht="20.100000000000001" hidden="1" customHeight="1" x14ac:dyDescent="0.15">
      <c r="C24" s="78"/>
      <c r="D24" s="46" t="s">
        <v>5</v>
      </c>
      <c r="E24" s="39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>
        <f t="shared" ref="V24:AI24" si="2">IF(OR(V19="",V20=""),"",V20-V19-V23)</f>
        <v>0.29166666666666657</v>
      </c>
      <c r="W24" s="30" t="str">
        <f t="shared" si="2"/>
        <v/>
      </c>
      <c r="X24" s="30" t="str">
        <f t="shared" si="2"/>
        <v/>
      </c>
      <c r="Y24" s="30" t="str">
        <f t="shared" si="2"/>
        <v/>
      </c>
      <c r="Z24" s="30" t="str">
        <f t="shared" si="2"/>
        <v/>
      </c>
      <c r="AA24" s="30" t="str">
        <f t="shared" si="2"/>
        <v/>
      </c>
      <c r="AB24" s="30" t="str">
        <f t="shared" si="2"/>
        <v/>
      </c>
      <c r="AC24" s="30" t="str">
        <f t="shared" si="2"/>
        <v/>
      </c>
      <c r="AD24" s="30" t="str">
        <f t="shared" si="2"/>
        <v/>
      </c>
      <c r="AE24" s="30" t="str">
        <f t="shared" si="2"/>
        <v/>
      </c>
      <c r="AF24" s="30" t="str">
        <f t="shared" si="2"/>
        <v/>
      </c>
      <c r="AG24" s="30" t="str">
        <f t="shared" si="2"/>
        <v/>
      </c>
      <c r="AH24" s="30" t="str">
        <f t="shared" si="2"/>
        <v/>
      </c>
      <c r="AI24" s="30" t="str">
        <f t="shared" si="2"/>
        <v/>
      </c>
      <c r="AJ24" s="58"/>
      <c r="AK24" s="7" t="s">
        <v>5</v>
      </c>
      <c r="AL24" s="16">
        <f>SUM(E24:AI24)</f>
        <v>0.29166666666666657</v>
      </c>
    </row>
    <row r="25" spans="1:39" ht="20.100000000000001" customHeight="1" x14ac:dyDescent="0.15">
      <c r="C25" s="78"/>
      <c r="D25" s="47" t="s">
        <v>23</v>
      </c>
      <c r="E25" s="40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58"/>
      <c r="AK25" s="15" t="s">
        <v>4</v>
      </c>
      <c r="AL25" s="16">
        <f>SUM(E25:AI25)</f>
        <v>0</v>
      </c>
      <c r="AM25" s="14"/>
    </row>
    <row r="26" spans="1:39" s="18" customFormat="1" ht="20.100000000000001" customHeight="1" thickBot="1" x14ac:dyDescent="0.2">
      <c r="A26" s="17"/>
      <c r="C26" s="79"/>
      <c r="D26" s="48" t="s">
        <v>24</v>
      </c>
      <c r="E26" s="41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59"/>
      <c r="AK26" s="15"/>
      <c r="AL26" s="16"/>
      <c r="AM26" s="19"/>
    </row>
    <row r="27" spans="1:39" ht="41.25" customHeight="1" x14ac:dyDescent="0.15">
      <c r="C27" s="77" t="str">
        <f>IF(D27="","",VLOOKUP(D27,名簿!$B:$C,2,FALSE))</f>
        <v>指導員</v>
      </c>
      <c r="D27" s="42" t="s">
        <v>58</v>
      </c>
      <c r="E27" s="36"/>
      <c r="F27" s="36"/>
      <c r="G27" s="36"/>
      <c r="H27" s="36" t="s">
        <v>18</v>
      </c>
      <c r="I27" s="36" t="s">
        <v>18</v>
      </c>
      <c r="J27" s="36" t="s">
        <v>70</v>
      </c>
      <c r="K27" s="36" t="s">
        <v>70</v>
      </c>
      <c r="L27" s="36" t="s">
        <v>70</v>
      </c>
      <c r="M27" s="36" t="s">
        <v>66</v>
      </c>
      <c r="N27" s="36" t="s">
        <v>66</v>
      </c>
      <c r="O27" s="36" t="s">
        <v>66</v>
      </c>
      <c r="P27" s="36" t="s">
        <v>66</v>
      </c>
      <c r="Q27" s="36" t="s">
        <v>70</v>
      </c>
      <c r="R27" s="36" t="s">
        <v>70</v>
      </c>
      <c r="S27" s="36" t="s">
        <v>66</v>
      </c>
      <c r="T27" s="36" t="s">
        <v>66</v>
      </c>
      <c r="U27" s="36" t="s">
        <v>66</v>
      </c>
      <c r="V27" s="36" t="s">
        <v>66</v>
      </c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60"/>
      <c r="AK27" s="10" t="s">
        <v>15</v>
      </c>
      <c r="AL27" s="8">
        <f>COUNTIF(E27:AI27,"〇")</f>
        <v>8</v>
      </c>
      <c r="AM27" s="14"/>
    </row>
    <row r="28" spans="1:39" ht="20.100000000000001" customHeight="1" x14ac:dyDescent="0.15">
      <c r="C28" s="78"/>
      <c r="D28" s="44" t="s">
        <v>2</v>
      </c>
      <c r="E28" s="37"/>
      <c r="F28" s="28"/>
      <c r="G28" s="28"/>
      <c r="H28" s="28"/>
      <c r="I28" s="28"/>
      <c r="J28" s="28"/>
      <c r="K28" s="28"/>
      <c r="L28" s="28"/>
      <c r="M28" s="28">
        <v>0.36805555555555558</v>
      </c>
      <c r="N28" s="28">
        <v>0.36805555555555558</v>
      </c>
      <c r="O28" s="28">
        <v>0.36805555555555558</v>
      </c>
      <c r="P28" s="28">
        <v>0.36805555555555558</v>
      </c>
      <c r="Q28" s="28"/>
      <c r="R28" s="28"/>
      <c r="S28" s="28">
        <v>0.36805555555555558</v>
      </c>
      <c r="T28" s="28">
        <v>0.36805555555555558</v>
      </c>
      <c r="U28" s="28">
        <v>0.36805555555555558</v>
      </c>
      <c r="V28" s="28">
        <v>0.36805555555555558</v>
      </c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61"/>
      <c r="AK28" s="10"/>
      <c r="AM28" s="14"/>
    </row>
    <row r="29" spans="1:39" ht="20.100000000000001" customHeight="1" x14ac:dyDescent="0.15">
      <c r="C29" s="78"/>
      <c r="D29" s="45" t="s">
        <v>3</v>
      </c>
      <c r="E29" s="37"/>
      <c r="F29" s="28"/>
      <c r="G29" s="28"/>
      <c r="H29" s="28"/>
      <c r="I29" s="28"/>
      <c r="J29" s="28"/>
      <c r="K29" s="28"/>
      <c r="L29" s="28"/>
      <c r="M29" s="28">
        <v>0.61805555555555558</v>
      </c>
      <c r="N29" s="28">
        <v>0.70138888888888884</v>
      </c>
      <c r="O29" s="28">
        <v>0.49305555555555558</v>
      </c>
      <c r="P29" s="28">
        <v>0.70138888888888884</v>
      </c>
      <c r="Q29" s="28"/>
      <c r="R29" s="28"/>
      <c r="S29" s="28">
        <v>0.70138888888888884</v>
      </c>
      <c r="T29" s="28">
        <v>0.61805555555555558</v>
      </c>
      <c r="U29" s="28">
        <v>0.70138888888888884</v>
      </c>
      <c r="V29" s="28">
        <v>0.70138888888888884</v>
      </c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61"/>
      <c r="AK29" s="15"/>
      <c r="AL29" s="16"/>
      <c r="AM29" s="14"/>
    </row>
    <row r="30" spans="1:39" ht="20.100000000000001" customHeight="1" x14ac:dyDescent="0.15">
      <c r="C30" s="78"/>
      <c r="D30" s="43" t="s">
        <v>25</v>
      </c>
      <c r="E30" s="37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61"/>
      <c r="AK30" s="10"/>
      <c r="AM30" s="14"/>
    </row>
    <row r="31" spans="1:39" ht="20.100000000000001" customHeight="1" x14ac:dyDescent="0.15">
      <c r="C31" s="78"/>
      <c r="D31" s="43" t="s">
        <v>26</v>
      </c>
      <c r="E31" s="37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61"/>
      <c r="AK31" s="15"/>
      <c r="AL31" s="16"/>
      <c r="AM31" s="14"/>
    </row>
    <row r="32" spans="1:39" s="18" customFormat="1" ht="20.100000000000001" hidden="1" customHeight="1" x14ac:dyDescent="0.15">
      <c r="A32" s="17"/>
      <c r="C32" s="78"/>
      <c r="D32" s="45" t="s">
        <v>11</v>
      </c>
      <c r="E32" s="38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>
        <f>IF(OR(V28="",V29="",AND(V28&lt;=TIME(12,0,0),V29&lt;=TIME(12,0,0)),AND(V28&gt;=TIME(13,0,0),V29&gt;=TIME(13,0,0))),0,VLOOKUP($D27,名簿!$B:$D,3,FALSE))</f>
        <v>4.1666666666666664E-2</v>
      </c>
      <c r="W32" s="29">
        <f>IF(OR(W28="",W29="",AND(W28&lt;=TIME(12,0,0),W29&lt;=TIME(12,0,0)),AND(W28&gt;=TIME(13,0,0),W29&gt;=TIME(13,0,0))),0,VLOOKUP($D27,名簿!$B:$D,3,FALSE))</f>
        <v>0</v>
      </c>
      <c r="X32" s="29">
        <f>IF(OR(X28="",X29="",AND(X28&lt;=TIME(12,0,0),X29&lt;=TIME(12,0,0)),AND(X28&gt;=TIME(13,0,0),X29&gt;=TIME(13,0,0))),0,VLOOKUP($D27,名簿!$B:$D,3,FALSE))</f>
        <v>0</v>
      </c>
      <c r="Y32" s="29">
        <f>IF(OR(Y28="",Y29="",AND(Y28&lt;=TIME(12,0,0),Y29&lt;=TIME(12,0,0)),AND(Y28&gt;=TIME(13,0,0),Y29&gt;=TIME(13,0,0))),0,VLOOKUP($D27,名簿!$B:$D,3,FALSE))</f>
        <v>0</v>
      </c>
      <c r="Z32" s="29">
        <f>IF(OR(Z28="",Z29="",AND(Z28&lt;=TIME(12,0,0),Z29&lt;=TIME(12,0,0)),AND(Z28&gt;=TIME(13,0,0),Z29&gt;=TIME(13,0,0))),0,VLOOKUP($D27,名簿!$B:$D,3,FALSE))</f>
        <v>0</v>
      </c>
      <c r="AA32" s="29">
        <f>IF(OR(AA28="",AA29="",AND(AA28&lt;=TIME(12,0,0),AA29&lt;=TIME(12,0,0)),AND(AA28&gt;=TIME(13,0,0),AA29&gt;=TIME(13,0,0))),0,VLOOKUP($D27,名簿!$B:$D,3,FALSE))</f>
        <v>0</v>
      </c>
      <c r="AB32" s="29">
        <f>IF(OR(AB28="",AB29="",AND(AB28&lt;=TIME(12,0,0),AB29&lt;=TIME(12,0,0)),AND(AB28&gt;=TIME(13,0,0),AB29&gt;=TIME(13,0,0))),0,VLOOKUP($D27,名簿!$B:$D,3,FALSE))</f>
        <v>0</v>
      </c>
      <c r="AC32" s="29">
        <f>IF(OR(AC28="",AC29="",AND(AC28&lt;=TIME(12,0,0),AC29&lt;=TIME(12,0,0)),AND(AC28&gt;=TIME(13,0,0),AC29&gt;=TIME(13,0,0))),0,VLOOKUP($D27,名簿!$B:$D,3,FALSE))</f>
        <v>0</v>
      </c>
      <c r="AD32" s="29">
        <f>IF(OR(AD28="",AD29="",AND(AD28&lt;=TIME(12,0,0),AD29&lt;=TIME(12,0,0)),AND(AD28&gt;=TIME(13,0,0),AD29&gt;=TIME(13,0,0))),0,VLOOKUP($D27,名簿!$B:$D,3,FALSE))</f>
        <v>0</v>
      </c>
      <c r="AE32" s="29">
        <f>IF(OR(AE28="",AE29="",AND(AE28&lt;=TIME(12,0,0),AE29&lt;=TIME(12,0,0)),AND(AE28&gt;=TIME(13,0,0),AE29&gt;=TIME(13,0,0))),0,VLOOKUP($D27,名簿!$B:$D,3,FALSE))</f>
        <v>0</v>
      </c>
      <c r="AF32" s="29">
        <f>IF(OR(AF28="",AF29="",AND(AF28&lt;=TIME(12,0,0),AF29&lt;=TIME(12,0,0)),AND(AF28&gt;=TIME(13,0,0),AF29&gt;=TIME(13,0,0))),0,VLOOKUP($D27,名簿!$B:$D,3,FALSE))</f>
        <v>0</v>
      </c>
      <c r="AG32" s="29">
        <f>IF(OR(AG28="",AG29="",AND(AG28&lt;=TIME(12,0,0),AG29&lt;=TIME(12,0,0)),AND(AG28&gt;=TIME(13,0,0),AG29&gt;=TIME(13,0,0))),0,VLOOKUP($D27,名簿!$B:$D,3,FALSE))</f>
        <v>0</v>
      </c>
      <c r="AH32" s="29">
        <f>IF(OR(AH28="",AH29="",AND(AH28&lt;=TIME(12,0,0),AH29&lt;=TIME(12,0,0)),AND(AH28&gt;=TIME(13,0,0),AH29&gt;=TIME(13,0,0))),0,VLOOKUP($D27,名簿!$B:$D,3,FALSE))</f>
        <v>0</v>
      </c>
      <c r="AI32" s="29">
        <f>IF(OR(AI28="",AI29="",AND(AI28&lt;=TIME(12,0,0),AI29&lt;=TIME(12,0,0)),AND(AI28&gt;=TIME(13,0,0),AI29&gt;=TIME(13,0,0))),0,VLOOKUP($D27,名簿!$B:$D,3,FALSE))</f>
        <v>0</v>
      </c>
      <c r="AJ32" s="61"/>
      <c r="AK32" s="15"/>
      <c r="AL32" s="16"/>
      <c r="AM32" s="19"/>
    </row>
    <row r="33" spans="1:39" ht="20.100000000000001" hidden="1" customHeight="1" x14ac:dyDescent="0.15">
      <c r="C33" s="78"/>
      <c r="D33" s="46" t="s">
        <v>5</v>
      </c>
      <c r="E33" s="39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>
        <f t="shared" ref="V33:AI33" si="3">IF(OR(V28="",V29=""),"",V29-V28-V32)</f>
        <v>0.29166666666666657</v>
      </c>
      <c r="W33" s="30" t="str">
        <f t="shared" si="3"/>
        <v/>
      </c>
      <c r="X33" s="30" t="str">
        <f t="shared" si="3"/>
        <v/>
      </c>
      <c r="Y33" s="30" t="str">
        <f t="shared" si="3"/>
        <v/>
      </c>
      <c r="Z33" s="30" t="str">
        <f t="shared" si="3"/>
        <v/>
      </c>
      <c r="AA33" s="30" t="str">
        <f t="shared" si="3"/>
        <v/>
      </c>
      <c r="AB33" s="30" t="str">
        <f t="shared" si="3"/>
        <v/>
      </c>
      <c r="AC33" s="30" t="str">
        <f t="shared" si="3"/>
        <v/>
      </c>
      <c r="AD33" s="30" t="str">
        <f t="shared" si="3"/>
        <v/>
      </c>
      <c r="AE33" s="30" t="str">
        <f t="shared" si="3"/>
        <v/>
      </c>
      <c r="AF33" s="30" t="str">
        <f t="shared" si="3"/>
        <v/>
      </c>
      <c r="AG33" s="30" t="str">
        <f t="shared" si="3"/>
        <v/>
      </c>
      <c r="AH33" s="30" t="str">
        <f t="shared" si="3"/>
        <v/>
      </c>
      <c r="AI33" s="30" t="str">
        <f t="shared" si="3"/>
        <v/>
      </c>
      <c r="AJ33" s="61"/>
      <c r="AK33" s="7" t="s">
        <v>5</v>
      </c>
      <c r="AL33" s="16">
        <f>SUM(E33:AI33)</f>
        <v>0.29166666666666657</v>
      </c>
    </row>
    <row r="34" spans="1:39" ht="20.100000000000001" customHeight="1" x14ac:dyDescent="0.15">
      <c r="C34" s="78"/>
      <c r="D34" s="47" t="s">
        <v>23</v>
      </c>
      <c r="E34" s="40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61"/>
      <c r="AK34" s="15" t="s">
        <v>4</v>
      </c>
      <c r="AL34" s="16">
        <f>SUM(E34:AI34)</f>
        <v>0</v>
      </c>
      <c r="AM34" s="14"/>
    </row>
    <row r="35" spans="1:39" s="18" customFormat="1" ht="20.100000000000001" customHeight="1" thickBot="1" x14ac:dyDescent="0.2">
      <c r="A35" s="17"/>
      <c r="C35" s="79"/>
      <c r="D35" s="48" t="s">
        <v>24</v>
      </c>
      <c r="E35" s="41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62"/>
      <c r="AK35" s="15"/>
      <c r="AL35" s="16"/>
      <c r="AM35" s="19"/>
    </row>
    <row r="36" spans="1:39" ht="41.25" customHeight="1" x14ac:dyDescent="0.15">
      <c r="C36" s="77" t="str">
        <f>IF(D36="","",VLOOKUP(D36,名簿!$B:$C,2,FALSE))</f>
        <v>指導員</v>
      </c>
      <c r="D36" s="42" t="s">
        <v>59</v>
      </c>
      <c r="E36" s="36"/>
      <c r="F36" s="36"/>
      <c r="G36" s="36"/>
      <c r="H36" s="36" t="s">
        <v>66</v>
      </c>
      <c r="I36" s="36" t="s">
        <v>66</v>
      </c>
      <c r="J36" s="36" t="s">
        <v>70</v>
      </c>
      <c r="K36" s="36" t="s">
        <v>70</v>
      </c>
      <c r="L36" s="36" t="s">
        <v>70</v>
      </c>
      <c r="M36" s="36" t="s">
        <v>66</v>
      </c>
      <c r="N36" s="36" t="s">
        <v>66</v>
      </c>
      <c r="O36" s="36" t="s">
        <v>66</v>
      </c>
      <c r="P36" s="36" t="s">
        <v>66</v>
      </c>
      <c r="Q36" s="36" t="s">
        <v>70</v>
      </c>
      <c r="R36" s="36" t="s">
        <v>70</v>
      </c>
      <c r="S36" s="36" t="s">
        <v>66</v>
      </c>
      <c r="T36" s="36" t="s">
        <v>66</v>
      </c>
      <c r="U36" s="36" t="s">
        <v>66</v>
      </c>
      <c r="V36" s="36" t="s">
        <v>66</v>
      </c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60"/>
      <c r="AK36" s="10" t="s">
        <v>15</v>
      </c>
      <c r="AL36" s="8">
        <f>COUNTIF(E36:AI36,"〇")</f>
        <v>10</v>
      </c>
      <c r="AM36" s="14"/>
    </row>
    <row r="37" spans="1:39" ht="20.100000000000001" customHeight="1" x14ac:dyDescent="0.15">
      <c r="C37" s="78"/>
      <c r="D37" s="44" t="s">
        <v>2</v>
      </c>
      <c r="E37" s="37"/>
      <c r="F37" s="28"/>
      <c r="G37" s="28"/>
      <c r="H37" s="28">
        <v>0.36805555555555558</v>
      </c>
      <c r="I37" s="28">
        <v>0.36805555555555558</v>
      </c>
      <c r="J37" s="28"/>
      <c r="K37" s="28"/>
      <c r="L37" s="28"/>
      <c r="M37" s="28">
        <v>0.36805555555555558</v>
      </c>
      <c r="N37" s="28">
        <v>0.36805555555555558</v>
      </c>
      <c r="O37" s="28">
        <v>0.36805555555555558</v>
      </c>
      <c r="P37" s="28">
        <v>0.36805555555555558</v>
      </c>
      <c r="Q37" s="28"/>
      <c r="R37" s="28"/>
      <c r="S37" s="28">
        <v>0.36805555555555558</v>
      </c>
      <c r="T37" s="28">
        <v>0.36805555555555558</v>
      </c>
      <c r="U37" s="28">
        <v>0.36805555555555558</v>
      </c>
      <c r="V37" s="28">
        <v>0.36805555555555558</v>
      </c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61"/>
      <c r="AK37" s="10"/>
      <c r="AM37" s="14"/>
    </row>
    <row r="38" spans="1:39" ht="20.100000000000001" customHeight="1" x14ac:dyDescent="0.15">
      <c r="C38" s="78"/>
      <c r="D38" s="45" t="s">
        <v>3</v>
      </c>
      <c r="E38" s="37"/>
      <c r="F38" s="28"/>
      <c r="G38" s="28"/>
      <c r="H38" s="28">
        <v>0.61805555555555558</v>
      </c>
      <c r="I38" s="28">
        <v>0.61805555555555558</v>
      </c>
      <c r="J38" s="28"/>
      <c r="K38" s="28"/>
      <c r="L38" s="28"/>
      <c r="M38" s="28">
        <v>0.61805555555555558</v>
      </c>
      <c r="N38" s="28">
        <v>0.61805555555555558</v>
      </c>
      <c r="O38" s="28">
        <v>0.61805555555555558</v>
      </c>
      <c r="P38" s="28">
        <v>0.61805555555555558</v>
      </c>
      <c r="Q38" s="28"/>
      <c r="R38" s="28"/>
      <c r="S38" s="28">
        <v>0.61805555555555558</v>
      </c>
      <c r="T38" s="28">
        <v>0.61805555555555558</v>
      </c>
      <c r="U38" s="28">
        <v>0.61805555555555558</v>
      </c>
      <c r="V38" s="28">
        <v>0.61805555555555558</v>
      </c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61"/>
      <c r="AK38" s="15"/>
      <c r="AL38" s="16"/>
      <c r="AM38" s="14"/>
    </row>
    <row r="39" spans="1:39" ht="20.100000000000001" customHeight="1" x14ac:dyDescent="0.15">
      <c r="C39" s="78"/>
      <c r="D39" s="43" t="s">
        <v>25</v>
      </c>
      <c r="E39" s="37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61"/>
      <c r="AK39" s="10"/>
      <c r="AM39" s="14"/>
    </row>
    <row r="40" spans="1:39" ht="20.100000000000001" customHeight="1" x14ac:dyDescent="0.15">
      <c r="C40" s="78"/>
      <c r="D40" s="43" t="s">
        <v>26</v>
      </c>
      <c r="E40" s="37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61"/>
      <c r="AK40" s="15"/>
      <c r="AL40" s="16"/>
      <c r="AM40" s="14"/>
    </row>
    <row r="41" spans="1:39" s="18" customFormat="1" ht="20.100000000000001" hidden="1" customHeight="1" x14ac:dyDescent="0.15">
      <c r="A41" s="17"/>
      <c r="C41" s="78"/>
      <c r="D41" s="45" t="s">
        <v>11</v>
      </c>
      <c r="E41" s="38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>
        <f>IF(OR(V37="",V38="",AND(V37&lt;=TIME(12,0,0),V38&lt;=TIME(12,0,0)),AND(V37&gt;=TIME(13,0,0),V38&gt;=TIME(13,0,0))),0,VLOOKUP($D36,名簿!$B:$D,3,FALSE))</f>
        <v>4.1666666666666664E-2</v>
      </c>
      <c r="W41" s="29">
        <f>IF(OR(W37="",W38="",AND(W37&lt;=TIME(12,0,0),W38&lt;=TIME(12,0,0)),AND(W37&gt;=TIME(13,0,0),W38&gt;=TIME(13,0,0))),0,VLOOKUP($D36,名簿!$B:$D,3,FALSE))</f>
        <v>0</v>
      </c>
      <c r="X41" s="29">
        <f>IF(OR(X37="",X38="",AND(X37&lt;=TIME(12,0,0),X38&lt;=TIME(12,0,0)),AND(X37&gt;=TIME(13,0,0),X38&gt;=TIME(13,0,0))),0,VLOOKUP($D36,名簿!$B:$D,3,FALSE))</f>
        <v>0</v>
      </c>
      <c r="Y41" s="29">
        <f>IF(OR(Y37="",Y38="",AND(Y37&lt;=TIME(12,0,0),Y38&lt;=TIME(12,0,0)),AND(Y37&gt;=TIME(13,0,0),Y38&gt;=TIME(13,0,0))),0,VLOOKUP($D36,名簿!$B:$D,3,FALSE))</f>
        <v>0</v>
      </c>
      <c r="Z41" s="29">
        <f>IF(OR(Z37="",Z38="",AND(Z37&lt;=TIME(12,0,0),Z38&lt;=TIME(12,0,0)),AND(Z37&gt;=TIME(13,0,0),Z38&gt;=TIME(13,0,0))),0,VLOOKUP($D36,名簿!$B:$D,3,FALSE))</f>
        <v>0</v>
      </c>
      <c r="AA41" s="29">
        <f>IF(OR(AA37="",AA38="",AND(AA37&lt;=TIME(12,0,0),AA38&lt;=TIME(12,0,0)),AND(AA37&gt;=TIME(13,0,0),AA38&gt;=TIME(13,0,0))),0,VLOOKUP($D36,名簿!$B:$D,3,FALSE))</f>
        <v>0</v>
      </c>
      <c r="AB41" s="29">
        <f>IF(OR(AB37="",AB38="",AND(AB37&lt;=TIME(12,0,0),AB38&lt;=TIME(12,0,0)),AND(AB37&gt;=TIME(13,0,0),AB38&gt;=TIME(13,0,0))),0,VLOOKUP($D36,名簿!$B:$D,3,FALSE))</f>
        <v>0</v>
      </c>
      <c r="AC41" s="29">
        <f>IF(OR(AC37="",AC38="",AND(AC37&lt;=TIME(12,0,0),AC38&lt;=TIME(12,0,0)),AND(AC37&gt;=TIME(13,0,0),AC38&gt;=TIME(13,0,0))),0,VLOOKUP($D36,名簿!$B:$D,3,FALSE))</f>
        <v>0</v>
      </c>
      <c r="AD41" s="29">
        <f>IF(OR(AD37="",AD38="",AND(AD37&lt;=TIME(12,0,0),AD38&lt;=TIME(12,0,0)),AND(AD37&gt;=TIME(13,0,0),AD38&gt;=TIME(13,0,0))),0,VLOOKUP($D36,名簿!$B:$D,3,FALSE))</f>
        <v>0</v>
      </c>
      <c r="AE41" s="29">
        <f>IF(OR(AE37="",AE38="",AND(AE37&lt;=TIME(12,0,0),AE38&lt;=TIME(12,0,0)),AND(AE37&gt;=TIME(13,0,0),AE38&gt;=TIME(13,0,0))),0,VLOOKUP($D36,名簿!$B:$D,3,FALSE))</f>
        <v>0</v>
      </c>
      <c r="AF41" s="29">
        <f>IF(OR(AF37="",AF38="",AND(AF37&lt;=TIME(12,0,0),AF38&lt;=TIME(12,0,0)),AND(AF37&gt;=TIME(13,0,0),AF38&gt;=TIME(13,0,0))),0,VLOOKUP($D36,名簿!$B:$D,3,FALSE))</f>
        <v>0</v>
      </c>
      <c r="AG41" s="29">
        <f>IF(OR(AG37="",AG38="",AND(AG37&lt;=TIME(12,0,0),AG38&lt;=TIME(12,0,0)),AND(AG37&gt;=TIME(13,0,0),AG38&gt;=TIME(13,0,0))),0,VLOOKUP($D36,名簿!$B:$D,3,FALSE))</f>
        <v>0</v>
      </c>
      <c r="AH41" s="29">
        <f>IF(OR(AH37="",AH38="",AND(AH37&lt;=TIME(12,0,0),AH38&lt;=TIME(12,0,0)),AND(AH37&gt;=TIME(13,0,0),AH38&gt;=TIME(13,0,0))),0,VLOOKUP($D36,名簿!$B:$D,3,FALSE))</f>
        <v>0</v>
      </c>
      <c r="AI41" s="29">
        <f>IF(OR(AI37="",AI38="",AND(AI37&lt;=TIME(12,0,0),AI38&lt;=TIME(12,0,0)),AND(AI37&gt;=TIME(13,0,0),AI38&gt;=TIME(13,0,0))),0,VLOOKUP($D36,名簿!$B:$D,3,FALSE))</f>
        <v>0</v>
      </c>
      <c r="AJ41" s="61"/>
      <c r="AK41" s="15"/>
      <c r="AL41" s="16"/>
      <c r="AM41" s="19"/>
    </row>
    <row r="42" spans="1:39" ht="20.100000000000001" hidden="1" customHeight="1" x14ac:dyDescent="0.15">
      <c r="C42" s="78"/>
      <c r="D42" s="46" t="s">
        <v>5</v>
      </c>
      <c r="E42" s="39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>
        <f t="shared" ref="V42:AI42" si="4">IF(OR(V37="",V38=""),"",V38-V37-V41)</f>
        <v>0.20833333333333334</v>
      </c>
      <c r="W42" s="30" t="str">
        <f t="shared" si="4"/>
        <v/>
      </c>
      <c r="X42" s="30" t="str">
        <f t="shared" si="4"/>
        <v/>
      </c>
      <c r="Y42" s="30" t="str">
        <f t="shared" si="4"/>
        <v/>
      </c>
      <c r="Z42" s="30" t="str">
        <f t="shared" si="4"/>
        <v/>
      </c>
      <c r="AA42" s="30" t="str">
        <f t="shared" si="4"/>
        <v/>
      </c>
      <c r="AB42" s="30" t="str">
        <f t="shared" si="4"/>
        <v/>
      </c>
      <c r="AC42" s="30" t="str">
        <f t="shared" si="4"/>
        <v/>
      </c>
      <c r="AD42" s="30" t="str">
        <f t="shared" si="4"/>
        <v/>
      </c>
      <c r="AE42" s="30" t="str">
        <f t="shared" si="4"/>
        <v/>
      </c>
      <c r="AF42" s="30" t="str">
        <f t="shared" si="4"/>
        <v/>
      </c>
      <c r="AG42" s="30" t="str">
        <f t="shared" si="4"/>
        <v/>
      </c>
      <c r="AH42" s="30" t="str">
        <f t="shared" si="4"/>
        <v/>
      </c>
      <c r="AI42" s="30" t="str">
        <f t="shared" si="4"/>
        <v/>
      </c>
      <c r="AJ42" s="61"/>
      <c r="AK42" s="7" t="s">
        <v>5</v>
      </c>
      <c r="AL42" s="16">
        <f>SUM(E42:AI42)</f>
        <v>0.20833333333333334</v>
      </c>
    </row>
    <row r="43" spans="1:39" ht="20.100000000000001" customHeight="1" x14ac:dyDescent="0.15">
      <c r="C43" s="78"/>
      <c r="D43" s="47" t="s">
        <v>23</v>
      </c>
      <c r="E43" s="40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61"/>
      <c r="AK43" s="15" t="s">
        <v>4</v>
      </c>
      <c r="AL43" s="16">
        <f>SUM(E43:AI43)</f>
        <v>0</v>
      </c>
      <c r="AM43" s="14"/>
    </row>
    <row r="44" spans="1:39" s="18" customFormat="1" ht="20.100000000000001" customHeight="1" thickBot="1" x14ac:dyDescent="0.2">
      <c r="A44" s="17"/>
      <c r="C44" s="79"/>
      <c r="D44" s="48" t="s">
        <v>24</v>
      </c>
      <c r="E44" s="41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62"/>
      <c r="AK44" s="15"/>
      <c r="AL44" s="16"/>
      <c r="AM44" s="19"/>
    </row>
    <row r="45" spans="1:39" ht="41.25" customHeight="1" x14ac:dyDescent="0.15">
      <c r="C45" s="77" t="str">
        <f>IF(D45="","",VLOOKUP(D45,名簿!$B:$C,2,FALSE))</f>
        <v>指導員</v>
      </c>
      <c r="D45" s="42" t="s">
        <v>73</v>
      </c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60"/>
      <c r="AK45" s="10" t="s">
        <v>15</v>
      </c>
      <c r="AL45" s="8">
        <f>COUNTIF(E45:AI45,"〇")</f>
        <v>0</v>
      </c>
      <c r="AM45" s="14"/>
    </row>
    <row r="46" spans="1:39" ht="20.100000000000001" customHeight="1" x14ac:dyDescent="0.15">
      <c r="C46" s="78"/>
      <c r="D46" s="44" t="s">
        <v>2</v>
      </c>
      <c r="E46" s="37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61"/>
      <c r="AK46" s="10"/>
      <c r="AM46" s="14"/>
    </row>
    <row r="47" spans="1:39" ht="20.100000000000001" customHeight="1" x14ac:dyDescent="0.15">
      <c r="C47" s="78"/>
      <c r="D47" s="45" t="s">
        <v>3</v>
      </c>
      <c r="E47" s="37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61"/>
      <c r="AK47" s="15"/>
      <c r="AL47" s="16"/>
      <c r="AM47" s="14"/>
    </row>
    <row r="48" spans="1:39" ht="20.100000000000001" customHeight="1" x14ac:dyDescent="0.15">
      <c r="C48" s="78"/>
      <c r="D48" s="43" t="s">
        <v>25</v>
      </c>
      <c r="E48" s="37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61"/>
      <c r="AK48" s="10"/>
      <c r="AM48" s="14"/>
    </row>
    <row r="49" spans="1:39" ht="20.100000000000001" customHeight="1" x14ac:dyDescent="0.15">
      <c r="C49" s="78"/>
      <c r="D49" s="43" t="s">
        <v>26</v>
      </c>
      <c r="E49" s="37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61"/>
      <c r="AK49" s="15"/>
      <c r="AL49" s="16"/>
      <c r="AM49" s="14"/>
    </row>
    <row r="50" spans="1:39" s="18" customFormat="1" ht="20.100000000000001" hidden="1" customHeight="1" x14ac:dyDescent="0.15">
      <c r="A50" s="17"/>
      <c r="C50" s="78"/>
      <c r="D50" s="45" t="s">
        <v>11</v>
      </c>
      <c r="E50" s="38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>
        <f>IF(OR(V46="",V47="",AND(V46&lt;=TIME(12,0,0),V47&lt;=TIME(12,0,0)),AND(V46&gt;=TIME(13,0,0),V47&gt;=TIME(13,0,0))),0,VLOOKUP($D45,名簿!$B:$D,3,FALSE))</f>
        <v>0</v>
      </c>
      <c r="W50" s="29">
        <f>IF(OR(W46="",W47="",AND(W46&lt;=TIME(12,0,0),W47&lt;=TIME(12,0,0)),AND(W46&gt;=TIME(13,0,0),W47&gt;=TIME(13,0,0))),0,VLOOKUP($D45,名簿!$B:$D,3,FALSE))</f>
        <v>0</v>
      </c>
      <c r="X50" s="29">
        <f>IF(OR(X46="",X47="",AND(X46&lt;=TIME(12,0,0),X47&lt;=TIME(12,0,0)),AND(X46&gt;=TIME(13,0,0),X47&gt;=TIME(13,0,0))),0,VLOOKUP($D45,名簿!$B:$D,3,FALSE))</f>
        <v>0</v>
      </c>
      <c r="Y50" s="29">
        <f>IF(OR(Y46="",Y47="",AND(Y46&lt;=TIME(12,0,0),Y47&lt;=TIME(12,0,0)),AND(Y46&gt;=TIME(13,0,0),Y47&gt;=TIME(13,0,0))),0,VLOOKUP($D45,名簿!$B:$D,3,FALSE))</f>
        <v>0</v>
      </c>
      <c r="Z50" s="29">
        <f>IF(OR(Z46="",Z47="",AND(Z46&lt;=TIME(12,0,0),Z47&lt;=TIME(12,0,0)),AND(Z46&gt;=TIME(13,0,0),Z47&gt;=TIME(13,0,0))),0,VLOOKUP($D45,名簿!$B:$D,3,FALSE))</f>
        <v>0</v>
      </c>
      <c r="AA50" s="29">
        <f>IF(OR(AA46="",AA47="",AND(AA46&lt;=TIME(12,0,0),AA47&lt;=TIME(12,0,0)),AND(AA46&gt;=TIME(13,0,0),AA47&gt;=TIME(13,0,0))),0,VLOOKUP($D45,名簿!$B:$D,3,FALSE))</f>
        <v>0</v>
      </c>
      <c r="AB50" s="29">
        <f>IF(OR(AB46="",AB47="",AND(AB46&lt;=TIME(12,0,0),AB47&lt;=TIME(12,0,0)),AND(AB46&gt;=TIME(13,0,0),AB47&gt;=TIME(13,0,0))),0,VLOOKUP($D45,名簿!$B:$D,3,FALSE))</f>
        <v>0</v>
      </c>
      <c r="AC50" s="29">
        <f>IF(OR(AC46="",AC47="",AND(AC46&lt;=TIME(12,0,0),AC47&lt;=TIME(12,0,0)),AND(AC46&gt;=TIME(13,0,0),AC47&gt;=TIME(13,0,0))),0,VLOOKUP($D45,名簿!$B:$D,3,FALSE))</f>
        <v>0</v>
      </c>
      <c r="AD50" s="29">
        <f>IF(OR(AD46="",AD47="",AND(AD46&lt;=TIME(12,0,0),AD47&lt;=TIME(12,0,0)),AND(AD46&gt;=TIME(13,0,0),AD47&gt;=TIME(13,0,0))),0,VLOOKUP($D45,名簿!$B:$D,3,FALSE))</f>
        <v>0</v>
      </c>
      <c r="AE50" s="29">
        <f>IF(OR(AE46="",AE47="",AND(AE46&lt;=TIME(12,0,0),AE47&lt;=TIME(12,0,0)),AND(AE46&gt;=TIME(13,0,0),AE47&gt;=TIME(13,0,0))),0,VLOOKUP($D45,名簿!$B:$D,3,FALSE))</f>
        <v>0</v>
      </c>
      <c r="AF50" s="29">
        <f>IF(OR(AF46="",AF47="",AND(AF46&lt;=TIME(12,0,0),AF47&lt;=TIME(12,0,0)),AND(AF46&gt;=TIME(13,0,0),AF47&gt;=TIME(13,0,0))),0,VLOOKUP($D45,名簿!$B:$D,3,FALSE))</f>
        <v>0</v>
      </c>
      <c r="AG50" s="29">
        <f>IF(OR(AG46="",AG47="",AND(AG46&lt;=TIME(12,0,0),AG47&lt;=TIME(12,0,0)),AND(AG46&gt;=TIME(13,0,0),AG47&gt;=TIME(13,0,0))),0,VLOOKUP($D45,名簿!$B:$D,3,FALSE))</f>
        <v>0</v>
      </c>
      <c r="AH50" s="29">
        <f>IF(OR(AH46="",AH47="",AND(AH46&lt;=TIME(12,0,0),AH47&lt;=TIME(12,0,0)),AND(AH46&gt;=TIME(13,0,0),AH47&gt;=TIME(13,0,0))),0,VLOOKUP($D45,名簿!$B:$D,3,FALSE))</f>
        <v>0</v>
      </c>
      <c r="AI50" s="29">
        <f>IF(OR(AI46="",AI47="",AND(AI46&lt;=TIME(12,0,0),AI47&lt;=TIME(12,0,0)),AND(AI46&gt;=TIME(13,0,0),AI47&gt;=TIME(13,0,0))),0,VLOOKUP($D45,名簿!$B:$D,3,FALSE))</f>
        <v>0</v>
      </c>
      <c r="AJ50" s="61"/>
      <c r="AK50" s="15"/>
      <c r="AL50" s="16"/>
      <c r="AM50" s="19"/>
    </row>
    <row r="51" spans="1:39" ht="20.100000000000001" hidden="1" customHeight="1" x14ac:dyDescent="0.15">
      <c r="C51" s="78"/>
      <c r="D51" s="46" t="s">
        <v>5</v>
      </c>
      <c r="E51" s="39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 t="str">
        <f t="shared" ref="V51:AI51" si="5">IF(OR(V46="",V47=""),"",V47-V46-V50)</f>
        <v/>
      </c>
      <c r="W51" s="30" t="str">
        <f t="shared" si="5"/>
        <v/>
      </c>
      <c r="X51" s="30" t="str">
        <f t="shared" si="5"/>
        <v/>
      </c>
      <c r="Y51" s="30" t="str">
        <f t="shared" si="5"/>
        <v/>
      </c>
      <c r="Z51" s="30" t="str">
        <f t="shared" si="5"/>
        <v/>
      </c>
      <c r="AA51" s="30" t="str">
        <f t="shared" si="5"/>
        <v/>
      </c>
      <c r="AB51" s="30" t="str">
        <f t="shared" si="5"/>
        <v/>
      </c>
      <c r="AC51" s="30" t="str">
        <f t="shared" si="5"/>
        <v/>
      </c>
      <c r="AD51" s="30" t="str">
        <f t="shared" si="5"/>
        <v/>
      </c>
      <c r="AE51" s="30" t="str">
        <f t="shared" si="5"/>
        <v/>
      </c>
      <c r="AF51" s="30" t="str">
        <f t="shared" si="5"/>
        <v/>
      </c>
      <c r="AG51" s="30" t="str">
        <f t="shared" si="5"/>
        <v/>
      </c>
      <c r="AH51" s="30" t="str">
        <f t="shared" si="5"/>
        <v/>
      </c>
      <c r="AI51" s="30" t="str">
        <f t="shared" si="5"/>
        <v/>
      </c>
      <c r="AJ51" s="61"/>
      <c r="AK51" s="7" t="s">
        <v>5</v>
      </c>
      <c r="AL51" s="16">
        <f>SUM(E51:AI51)</f>
        <v>0</v>
      </c>
    </row>
    <row r="52" spans="1:39" ht="20.100000000000001" customHeight="1" x14ac:dyDescent="0.15">
      <c r="C52" s="78"/>
      <c r="D52" s="47" t="s">
        <v>23</v>
      </c>
      <c r="E52" s="40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61"/>
      <c r="AK52" s="15" t="s">
        <v>4</v>
      </c>
      <c r="AL52" s="16">
        <f>SUM(E52:AI52)</f>
        <v>0</v>
      </c>
      <c r="AM52" s="14"/>
    </row>
    <row r="53" spans="1:39" s="18" customFormat="1" ht="20.100000000000001" customHeight="1" thickBot="1" x14ac:dyDescent="0.2">
      <c r="A53" s="17"/>
      <c r="C53" s="79"/>
      <c r="D53" s="48" t="s">
        <v>24</v>
      </c>
      <c r="E53" s="41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62"/>
      <c r="AK53" s="15"/>
      <c r="AL53" s="16"/>
      <c r="AM53" s="19"/>
    </row>
    <row r="55" spans="1:39" x14ac:dyDescent="0.15">
      <c r="G55" s="20"/>
      <c r="H55" s="21"/>
      <c r="N55" s="20"/>
      <c r="O55" s="21"/>
      <c r="U55" s="20"/>
      <c r="V55" s="21"/>
      <c r="AB55" s="20"/>
      <c r="AC55" s="21"/>
      <c r="AK55" s="13"/>
    </row>
  </sheetData>
  <sheetProtection formatCells="0" formatColumns="0" formatRows="0" selectLockedCells="1"/>
  <mergeCells count="18">
    <mergeCell ref="E1:T4"/>
    <mergeCell ref="C5:D5"/>
    <mergeCell ref="E5:G5"/>
    <mergeCell ref="N5:Q5"/>
    <mergeCell ref="R5:S5"/>
    <mergeCell ref="C45:C53"/>
    <mergeCell ref="AJ45:AJ53"/>
    <mergeCell ref="C36:C44"/>
    <mergeCell ref="AJ36:AJ44"/>
    <mergeCell ref="AJ7:AJ8"/>
    <mergeCell ref="C9:C17"/>
    <mergeCell ref="AJ9:AJ17"/>
    <mergeCell ref="C18:C26"/>
    <mergeCell ref="AJ18:AJ26"/>
    <mergeCell ref="C27:C35"/>
    <mergeCell ref="AJ27:AJ35"/>
    <mergeCell ref="C7:C8"/>
    <mergeCell ref="D7:D8"/>
  </mergeCells>
  <phoneticPr fontId="1"/>
  <conditionalFormatting sqref="E8:AI8">
    <cfRule type="expression" dxfId="5" priority="1" stopIfTrue="1">
      <formula>WEEKDAY(E8,1)=7</formula>
    </cfRule>
    <cfRule type="expression" dxfId="4" priority="2" stopIfTrue="1">
      <formula>WEEKDAY(E8,1)=1</formula>
    </cfRule>
  </conditionalFormatting>
  <dataValidations count="1">
    <dataValidation imeMode="off" allowBlank="1" showInputMessage="1" showErrorMessage="1" sqref="A1:A2" xr:uid="{4446D744-3100-4FD9-B227-06A4EA33D093}"/>
  </dataValidations>
  <printOptions horizontalCentered="1"/>
  <pageMargins left="0.9055118110236221" right="0.51181102362204722" top="0.55118110236220474" bottom="0.55118110236220474" header="0.31496062992125984" footer="0.31496062992125984"/>
  <pageSetup paperSize="8" scale="7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C120335-C5B1-49D5-954B-EBFF64A9B2C0}">
          <x14:formula1>
            <xm:f>名簿!$B$4:$B$28</xm:f>
          </x14:formula1>
          <xm:sqref>D9 D18 D27 D36</xm:sqref>
        </x14:dataValidation>
        <x14:dataValidation type="list" allowBlank="1" showInputMessage="1" showErrorMessage="1" xr:uid="{C435F362-41A9-4633-B527-144A224E8265}">
          <x14:formula1>
            <xm:f>設定項目!$D$2:$D$10</xm:f>
          </x14:formula1>
          <xm:sqref>E9:AI9 E18:AI18 E27:AI27 E36:AI36 E45:AI45</xm:sqref>
        </x14:dataValidation>
        <x14:dataValidation type="list" allowBlank="1" showInputMessage="1" showErrorMessage="1" xr:uid="{3701F15C-0F40-47E5-9F1D-7DE5832B5536}">
          <x14:formula1>
            <xm:f>名簿!$B$4:$B$29</xm:f>
          </x14:formula1>
          <xm:sqref>D45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CF305-8E2A-4326-8925-615188AEE5FB}">
  <sheetPr>
    <tabColor rgb="FFFFC000"/>
    <pageSetUpPr fitToPage="1"/>
  </sheetPr>
  <dimension ref="A1:AM55"/>
  <sheetViews>
    <sheetView view="pageBreakPreview" zoomScale="85" zoomScaleNormal="90" zoomScaleSheetLayoutView="85" workbookViewId="0">
      <pane ySplit="8" topLeftCell="A43" activePane="bottomLeft" state="frozen"/>
      <selection activeCell="E36" sqref="E36:AI36"/>
      <selection pane="bottomLeft" activeCell="D45" sqref="D45"/>
    </sheetView>
  </sheetViews>
  <sheetFormatPr defaultColWidth="8.625" defaultRowHeight="13.5" x14ac:dyDescent="0.15"/>
  <cols>
    <col min="1" max="1" width="13.25" style="8" bestFit="1" customWidth="1"/>
    <col min="2" max="2" width="8.625" style="7"/>
    <col min="3" max="3" width="10.625" style="7" customWidth="1"/>
    <col min="4" max="4" width="14.75" style="7" customWidth="1"/>
    <col min="5" max="5" width="7.5" style="7" bestFit="1" customWidth="1"/>
    <col min="6" max="6" width="8.25" style="7" customWidth="1"/>
    <col min="7" max="7" width="6.875" style="7" bestFit="1" customWidth="1"/>
    <col min="8" max="9" width="7.5" style="7" bestFit="1" customWidth="1"/>
    <col min="10" max="10" width="7.5" style="7" customWidth="1"/>
    <col min="11" max="35" width="7.5" style="7" bestFit="1" customWidth="1"/>
    <col min="36" max="36" width="21.25" style="7" customWidth="1"/>
    <col min="37" max="37" width="9.125" style="8" bestFit="1" customWidth="1"/>
    <col min="38" max="38" width="11.25" style="8" bestFit="1" customWidth="1"/>
    <col min="39" max="39" width="4.625" style="7" customWidth="1"/>
    <col min="40" max="16384" width="8.625" style="7"/>
  </cols>
  <sheetData>
    <row r="1" spans="1:39" ht="23.25" customHeight="1" x14ac:dyDescent="0.15">
      <c r="A1" s="22">
        <v>2024</v>
      </c>
      <c r="B1" s="7" t="s">
        <v>7</v>
      </c>
      <c r="E1" s="68" t="s">
        <v>29</v>
      </c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70"/>
      <c r="U1"/>
      <c r="V1"/>
      <c r="W1"/>
      <c r="X1"/>
      <c r="Y1"/>
    </row>
    <row r="2" spans="1:39" ht="23.25" x14ac:dyDescent="0.15">
      <c r="A2" s="22">
        <v>2</v>
      </c>
      <c r="B2" s="7" t="s">
        <v>8</v>
      </c>
      <c r="E2" s="71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3"/>
      <c r="U2"/>
      <c r="V2"/>
      <c r="W2"/>
      <c r="X2"/>
      <c r="Y2"/>
    </row>
    <row r="3" spans="1:39" x14ac:dyDescent="0.15">
      <c r="E3" s="71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3"/>
    </row>
    <row r="4" spans="1:39" ht="14.25" thickBot="1" x14ac:dyDescent="0.2">
      <c r="E4" s="74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6"/>
    </row>
    <row r="5" spans="1:39" ht="35.25" customHeight="1" thickBot="1" x14ac:dyDescent="0.2">
      <c r="C5" s="64" t="s">
        <v>1</v>
      </c>
      <c r="D5" s="64"/>
      <c r="E5" s="63">
        <f>DATE($A$1,$A$2,1)</f>
        <v>45323</v>
      </c>
      <c r="F5" s="63"/>
      <c r="G5" s="63"/>
      <c r="N5" s="65"/>
      <c r="O5" s="65"/>
      <c r="P5" s="65"/>
      <c r="Q5" s="65"/>
      <c r="R5" s="65"/>
      <c r="S5" s="65"/>
      <c r="W5" s="9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10"/>
      <c r="AM5" s="9"/>
    </row>
    <row r="6" spans="1:39" ht="32.25" customHeight="1" thickBot="1" x14ac:dyDescent="0.2">
      <c r="C6" s="23"/>
      <c r="D6" s="23"/>
      <c r="E6" s="27"/>
      <c r="F6" s="27"/>
      <c r="G6" s="27"/>
      <c r="N6" s="9"/>
      <c r="O6" s="9"/>
      <c r="P6" s="9"/>
      <c r="Q6" s="9"/>
      <c r="R6" s="9"/>
      <c r="S6" s="9"/>
      <c r="W6" s="9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10"/>
      <c r="AM6" s="9"/>
    </row>
    <row r="7" spans="1:39" ht="27" customHeight="1" x14ac:dyDescent="0.15">
      <c r="C7" s="80" t="s">
        <v>14</v>
      </c>
      <c r="D7" s="80" t="s">
        <v>0</v>
      </c>
      <c r="E7" s="34">
        <f>DATE($A$1,$A$2,1)</f>
        <v>45323</v>
      </c>
      <c r="F7" s="11">
        <f>E7+1</f>
        <v>45324</v>
      </c>
      <c r="G7" s="11">
        <f t="shared" ref="G7:AF7" si="0">F7+1</f>
        <v>45325</v>
      </c>
      <c r="H7" s="11">
        <f t="shared" si="0"/>
        <v>45326</v>
      </c>
      <c r="I7" s="11">
        <f t="shared" si="0"/>
        <v>45327</v>
      </c>
      <c r="J7" s="11">
        <f t="shared" si="0"/>
        <v>45328</v>
      </c>
      <c r="K7" s="11">
        <f t="shared" si="0"/>
        <v>45329</v>
      </c>
      <c r="L7" s="11">
        <f t="shared" si="0"/>
        <v>45330</v>
      </c>
      <c r="M7" s="11">
        <f t="shared" si="0"/>
        <v>45331</v>
      </c>
      <c r="N7" s="11">
        <f t="shared" si="0"/>
        <v>45332</v>
      </c>
      <c r="O7" s="11">
        <f t="shared" si="0"/>
        <v>45333</v>
      </c>
      <c r="P7" s="11">
        <f t="shared" si="0"/>
        <v>45334</v>
      </c>
      <c r="Q7" s="11">
        <f t="shared" si="0"/>
        <v>45335</v>
      </c>
      <c r="R7" s="11">
        <f t="shared" si="0"/>
        <v>45336</v>
      </c>
      <c r="S7" s="11">
        <f t="shared" si="0"/>
        <v>45337</v>
      </c>
      <c r="T7" s="11">
        <f t="shared" si="0"/>
        <v>45338</v>
      </c>
      <c r="U7" s="11">
        <f t="shared" si="0"/>
        <v>45339</v>
      </c>
      <c r="V7" s="11">
        <f t="shared" si="0"/>
        <v>45340</v>
      </c>
      <c r="W7" s="11">
        <f t="shared" si="0"/>
        <v>45341</v>
      </c>
      <c r="X7" s="11">
        <f t="shared" si="0"/>
        <v>45342</v>
      </c>
      <c r="Y7" s="11">
        <f t="shared" si="0"/>
        <v>45343</v>
      </c>
      <c r="Z7" s="11">
        <f t="shared" si="0"/>
        <v>45344</v>
      </c>
      <c r="AA7" s="11">
        <f t="shared" si="0"/>
        <v>45345</v>
      </c>
      <c r="AB7" s="11">
        <f t="shared" si="0"/>
        <v>45346</v>
      </c>
      <c r="AC7" s="11">
        <f t="shared" si="0"/>
        <v>45347</v>
      </c>
      <c r="AD7" s="11">
        <f t="shared" si="0"/>
        <v>45348</v>
      </c>
      <c r="AE7" s="11">
        <f t="shared" si="0"/>
        <v>45349</v>
      </c>
      <c r="AF7" s="11">
        <f t="shared" si="0"/>
        <v>45350</v>
      </c>
      <c r="AG7" s="11">
        <f>IF(MONTH(AF7+1)=MONTH(AF7),AF7+1,"")</f>
        <v>45351</v>
      </c>
      <c r="AH7" s="11" t="str">
        <f>IF(AG7="","",IF(MONTH(AG7+1)=MONTH(AG7),AG7+1,""))</f>
        <v/>
      </c>
      <c r="AI7" s="11" t="str">
        <f>IF(AH7="","",IF(MONTH(AH7+1)=MONTH(AH7),AH7+1,""))</f>
        <v/>
      </c>
      <c r="AJ7" s="66" t="s">
        <v>27</v>
      </c>
      <c r="AK7" s="10"/>
      <c r="AM7" s="10"/>
    </row>
    <row r="8" spans="1:39" ht="27" customHeight="1" thickBot="1" x14ac:dyDescent="0.2">
      <c r="C8" s="81"/>
      <c r="D8" s="81"/>
      <c r="E8" s="35">
        <f>IF(E7="","",E7)</f>
        <v>45323</v>
      </c>
      <c r="F8" s="26">
        <f t="shared" ref="F8:AI8" si="1">IF(F7="","",F7)</f>
        <v>45324</v>
      </c>
      <c r="G8" s="26">
        <f t="shared" si="1"/>
        <v>45325</v>
      </c>
      <c r="H8" s="26">
        <f t="shared" si="1"/>
        <v>45326</v>
      </c>
      <c r="I8" s="26">
        <f t="shared" si="1"/>
        <v>45327</v>
      </c>
      <c r="J8" s="26">
        <f t="shared" si="1"/>
        <v>45328</v>
      </c>
      <c r="K8" s="26">
        <f t="shared" si="1"/>
        <v>45329</v>
      </c>
      <c r="L8" s="26">
        <f t="shared" si="1"/>
        <v>45330</v>
      </c>
      <c r="M8" s="26">
        <f t="shared" si="1"/>
        <v>45331</v>
      </c>
      <c r="N8" s="26">
        <f t="shared" si="1"/>
        <v>45332</v>
      </c>
      <c r="O8" s="26">
        <f t="shared" si="1"/>
        <v>45333</v>
      </c>
      <c r="P8" s="26">
        <f t="shared" si="1"/>
        <v>45334</v>
      </c>
      <c r="Q8" s="26">
        <f t="shared" si="1"/>
        <v>45335</v>
      </c>
      <c r="R8" s="26">
        <f t="shared" si="1"/>
        <v>45336</v>
      </c>
      <c r="S8" s="26">
        <f t="shared" si="1"/>
        <v>45337</v>
      </c>
      <c r="T8" s="26">
        <f t="shared" si="1"/>
        <v>45338</v>
      </c>
      <c r="U8" s="26">
        <f t="shared" si="1"/>
        <v>45339</v>
      </c>
      <c r="V8" s="26">
        <f t="shared" si="1"/>
        <v>45340</v>
      </c>
      <c r="W8" s="26">
        <f t="shared" si="1"/>
        <v>45341</v>
      </c>
      <c r="X8" s="26">
        <f t="shared" si="1"/>
        <v>45342</v>
      </c>
      <c r="Y8" s="26">
        <f t="shared" si="1"/>
        <v>45343</v>
      </c>
      <c r="Z8" s="26">
        <f t="shared" si="1"/>
        <v>45344</v>
      </c>
      <c r="AA8" s="26">
        <f t="shared" si="1"/>
        <v>45345</v>
      </c>
      <c r="AB8" s="26">
        <f t="shared" si="1"/>
        <v>45346</v>
      </c>
      <c r="AC8" s="26">
        <f t="shared" si="1"/>
        <v>45347</v>
      </c>
      <c r="AD8" s="26">
        <f t="shared" si="1"/>
        <v>45348</v>
      </c>
      <c r="AE8" s="26">
        <f t="shared" si="1"/>
        <v>45349</v>
      </c>
      <c r="AF8" s="26">
        <f t="shared" si="1"/>
        <v>45350</v>
      </c>
      <c r="AG8" s="26">
        <f t="shared" si="1"/>
        <v>45351</v>
      </c>
      <c r="AH8" s="26" t="str">
        <f t="shared" si="1"/>
        <v/>
      </c>
      <c r="AI8" s="26" t="str">
        <f t="shared" si="1"/>
        <v/>
      </c>
      <c r="AJ8" s="67"/>
      <c r="AK8" s="12"/>
      <c r="AL8" s="13"/>
      <c r="AM8" s="14"/>
    </row>
    <row r="9" spans="1:39" ht="41.25" customHeight="1" x14ac:dyDescent="0.15">
      <c r="C9" s="77" t="str">
        <f>IF(D9="","",VLOOKUP(D9,名簿!$B:$C,2,FALSE))</f>
        <v>事務員</v>
      </c>
      <c r="D9" s="42" t="s">
        <v>64</v>
      </c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60"/>
      <c r="AK9" s="10" t="s">
        <v>15</v>
      </c>
      <c r="AL9" s="8">
        <f>COUNTIF(E9:AI9,"〇")</f>
        <v>0</v>
      </c>
      <c r="AM9" s="14"/>
    </row>
    <row r="10" spans="1:39" ht="20.100000000000001" customHeight="1" x14ac:dyDescent="0.15">
      <c r="C10" s="78"/>
      <c r="D10" s="44" t="s">
        <v>2</v>
      </c>
      <c r="E10" s="37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61"/>
      <c r="AK10" s="10"/>
      <c r="AM10" s="14"/>
    </row>
    <row r="11" spans="1:39" ht="20.100000000000001" customHeight="1" x14ac:dyDescent="0.15">
      <c r="C11" s="78"/>
      <c r="D11" s="45" t="s">
        <v>3</v>
      </c>
      <c r="E11" s="37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61"/>
      <c r="AK11" s="15"/>
      <c r="AL11" s="16"/>
      <c r="AM11" s="14"/>
    </row>
    <row r="12" spans="1:39" ht="20.100000000000001" customHeight="1" x14ac:dyDescent="0.15">
      <c r="C12" s="78"/>
      <c r="D12" s="43" t="s">
        <v>25</v>
      </c>
      <c r="E12" s="37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61"/>
      <c r="AK12" s="10"/>
      <c r="AM12" s="14"/>
    </row>
    <row r="13" spans="1:39" ht="20.100000000000001" customHeight="1" x14ac:dyDescent="0.15">
      <c r="C13" s="78"/>
      <c r="D13" s="43" t="s">
        <v>26</v>
      </c>
      <c r="E13" s="37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61"/>
      <c r="AK13" s="15"/>
      <c r="AL13" s="16"/>
      <c r="AM13" s="14"/>
    </row>
    <row r="14" spans="1:39" s="18" customFormat="1" ht="20.100000000000001" hidden="1" customHeight="1" x14ac:dyDescent="0.15">
      <c r="A14" s="17"/>
      <c r="C14" s="78"/>
      <c r="D14" s="45" t="s">
        <v>11</v>
      </c>
      <c r="E14" s="38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61"/>
      <c r="AK14" s="15"/>
      <c r="AL14" s="16"/>
      <c r="AM14" s="19"/>
    </row>
    <row r="15" spans="1:39" ht="20.100000000000001" hidden="1" customHeight="1" x14ac:dyDescent="0.15">
      <c r="C15" s="78"/>
      <c r="D15" s="46" t="s">
        <v>5</v>
      </c>
      <c r="E15" s="39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61"/>
      <c r="AK15" s="7" t="s">
        <v>5</v>
      </c>
      <c r="AL15" s="16">
        <f>SUM(E15:AI15)</f>
        <v>0</v>
      </c>
    </row>
    <row r="16" spans="1:39" ht="20.100000000000001" customHeight="1" x14ac:dyDescent="0.15">
      <c r="C16" s="78"/>
      <c r="D16" s="47" t="s">
        <v>23</v>
      </c>
      <c r="E16" s="40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61"/>
      <c r="AK16" s="15" t="s">
        <v>4</v>
      </c>
      <c r="AL16" s="16">
        <f>SUM(E16:AI16)</f>
        <v>0</v>
      </c>
      <c r="AM16" s="14"/>
    </row>
    <row r="17" spans="1:39" s="18" customFormat="1" ht="20.100000000000001" customHeight="1" thickBot="1" x14ac:dyDescent="0.2">
      <c r="A17" s="17"/>
      <c r="C17" s="79"/>
      <c r="D17" s="48" t="s">
        <v>24</v>
      </c>
      <c r="E17" s="41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62"/>
      <c r="AK17" s="15"/>
      <c r="AL17" s="16"/>
      <c r="AM17" s="19"/>
    </row>
    <row r="18" spans="1:39" ht="41.25" customHeight="1" x14ac:dyDescent="0.15">
      <c r="C18" s="77" t="str">
        <f>IF(D18="","",VLOOKUP(D18,名簿!$B:$C,2,FALSE))</f>
        <v>事務員</v>
      </c>
      <c r="D18" s="42" t="s">
        <v>63</v>
      </c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57"/>
      <c r="AK18" s="10" t="s">
        <v>15</v>
      </c>
      <c r="AL18" s="8">
        <f>COUNTIF(E18:AI18,"〇")</f>
        <v>0</v>
      </c>
      <c r="AM18" s="14"/>
    </row>
    <row r="19" spans="1:39" ht="20.100000000000001" customHeight="1" x14ac:dyDescent="0.15">
      <c r="C19" s="78"/>
      <c r="D19" s="44" t="s">
        <v>2</v>
      </c>
      <c r="E19" s="37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58"/>
      <c r="AK19" s="10"/>
      <c r="AM19" s="14"/>
    </row>
    <row r="20" spans="1:39" ht="20.100000000000001" customHeight="1" x14ac:dyDescent="0.15">
      <c r="C20" s="78"/>
      <c r="D20" s="45" t="s">
        <v>3</v>
      </c>
      <c r="E20" s="37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58"/>
      <c r="AK20" s="15"/>
      <c r="AL20" s="16"/>
      <c r="AM20" s="14"/>
    </row>
    <row r="21" spans="1:39" ht="20.100000000000001" customHeight="1" x14ac:dyDescent="0.15">
      <c r="C21" s="78"/>
      <c r="D21" s="43" t="s">
        <v>25</v>
      </c>
      <c r="E21" s="37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58"/>
      <c r="AK21" s="10"/>
      <c r="AM21" s="14"/>
    </row>
    <row r="22" spans="1:39" ht="20.100000000000001" customHeight="1" x14ac:dyDescent="0.15">
      <c r="C22" s="78"/>
      <c r="D22" s="43" t="s">
        <v>26</v>
      </c>
      <c r="E22" s="37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58"/>
      <c r="AK22" s="15"/>
      <c r="AL22" s="16"/>
      <c r="AM22" s="14"/>
    </row>
    <row r="23" spans="1:39" s="18" customFormat="1" ht="20.100000000000001" hidden="1" customHeight="1" x14ac:dyDescent="0.15">
      <c r="A23" s="17"/>
      <c r="C23" s="78"/>
      <c r="D23" s="45" t="s">
        <v>11</v>
      </c>
      <c r="E23" s="38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>
        <f>IF(OR(V19="",V20="",AND(V19&lt;=TIME(12,0,0),V20&lt;=TIME(12,0,0)),AND(V19&gt;=TIME(13,0,0),V20&gt;=TIME(13,0,0))),0,VLOOKUP($D18,名簿!$B:$D,3,FALSE))</f>
        <v>0</v>
      </c>
      <c r="W23" s="29">
        <f>IF(OR(W19="",W20="",AND(W19&lt;=TIME(12,0,0),W20&lt;=TIME(12,0,0)),AND(W19&gt;=TIME(13,0,0),W20&gt;=TIME(13,0,0))),0,VLOOKUP($D18,名簿!$B:$D,3,FALSE))</f>
        <v>0</v>
      </c>
      <c r="X23" s="29">
        <f>IF(OR(X19="",X20="",AND(X19&lt;=TIME(12,0,0),X20&lt;=TIME(12,0,0)),AND(X19&gt;=TIME(13,0,0),X20&gt;=TIME(13,0,0))),0,VLOOKUP($D18,名簿!$B:$D,3,FALSE))</f>
        <v>0</v>
      </c>
      <c r="Y23" s="29">
        <f>IF(OR(Y19="",Y20="",AND(Y19&lt;=TIME(12,0,0),Y20&lt;=TIME(12,0,0)),AND(Y19&gt;=TIME(13,0,0),Y20&gt;=TIME(13,0,0))),0,VLOOKUP($D18,名簿!$B:$D,3,FALSE))</f>
        <v>0</v>
      </c>
      <c r="Z23" s="29">
        <f>IF(OR(Z19="",Z20="",AND(Z19&lt;=TIME(12,0,0),Z20&lt;=TIME(12,0,0)),AND(Z19&gt;=TIME(13,0,0),Z20&gt;=TIME(13,0,0))),0,VLOOKUP($D18,名簿!$B:$D,3,FALSE))</f>
        <v>0</v>
      </c>
      <c r="AA23" s="29">
        <f>IF(OR(AA19="",AA20="",AND(AA19&lt;=TIME(12,0,0),AA20&lt;=TIME(12,0,0)),AND(AA19&gt;=TIME(13,0,0),AA20&gt;=TIME(13,0,0))),0,VLOOKUP($D18,名簿!$B:$D,3,FALSE))</f>
        <v>0</v>
      </c>
      <c r="AB23" s="29">
        <f>IF(OR(AB19="",AB20="",AND(AB19&lt;=TIME(12,0,0),AB20&lt;=TIME(12,0,0)),AND(AB19&gt;=TIME(13,0,0),AB20&gt;=TIME(13,0,0))),0,VLOOKUP($D18,名簿!$B:$D,3,FALSE))</f>
        <v>0</v>
      </c>
      <c r="AC23" s="29">
        <f>IF(OR(AC19="",AC20="",AND(AC19&lt;=TIME(12,0,0),AC20&lt;=TIME(12,0,0)),AND(AC19&gt;=TIME(13,0,0),AC20&gt;=TIME(13,0,0))),0,VLOOKUP($D18,名簿!$B:$D,3,FALSE))</f>
        <v>0</v>
      </c>
      <c r="AD23" s="29">
        <f>IF(OR(AD19="",AD20="",AND(AD19&lt;=TIME(12,0,0),AD20&lt;=TIME(12,0,0)),AND(AD19&gt;=TIME(13,0,0),AD20&gt;=TIME(13,0,0))),0,VLOOKUP($D18,名簿!$B:$D,3,FALSE))</f>
        <v>0</v>
      </c>
      <c r="AE23" s="29">
        <f>IF(OR(AE19="",AE20="",AND(AE19&lt;=TIME(12,0,0),AE20&lt;=TIME(12,0,0)),AND(AE19&gt;=TIME(13,0,0),AE20&gt;=TIME(13,0,0))),0,VLOOKUP($D18,名簿!$B:$D,3,FALSE))</f>
        <v>0</v>
      </c>
      <c r="AF23" s="29">
        <f>IF(OR(AF19="",AF20="",AND(AF19&lt;=TIME(12,0,0),AF20&lt;=TIME(12,0,0)),AND(AF19&gt;=TIME(13,0,0),AF20&gt;=TIME(13,0,0))),0,VLOOKUP($D18,名簿!$B:$D,3,FALSE))</f>
        <v>0</v>
      </c>
      <c r="AG23" s="29">
        <f>IF(OR(AG19="",AG20="",AND(AG19&lt;=TIME(12,0,0),AG20&lt;=TIME(12,0,0)),AND(AG19&gt;=TIME(13,0,0),AG20&gt;=TIME(13,0,0))),0,VLOOKUP($D18,名簿!$B:$D,3,FALSE))</f>
        <v>0</v>
      </c>
      <c r="AH23" s="29">
        <f>IF(OR(AH19="",AH20="",AND(AH19&lt;=TIME(12,0,0),AH20&lt;=TIME(12,0,0)),AND(AH19&gt;=TIME(13,0,0),AH20&gt;=TIME(13,0,0))),0,VLOOKUP($D18,名簿!$B:$D,3,FALSE))</f>
        <v>0</v>
      </c>
      <c r="AI23" s="29">
        <f>IF(OR(AI19="",AI20="",AND(AI19&lt;=TIME(12,0,0),AI20&lt;=TIME(12,0,0)),AND(AI19&gt;=TIME(13,0,0),AI20&gt;=TIME(13,0,0))),0,VLOOKUP($D18,名簿!$B:$D,3,FALSE))</f>
        <v>0</v>
      </c>
      <c r="AJ23" s="58"/>
      <c r="AK23" s="15"/>
      <c r="AL23" s="16"/>
      <c r="AM23" s="19"/>
    </row>
    <row r="24" spans="1:39" ht="20.100000000000001" hidden="1" customHeight="1" x14ac:dyDescent="0.15">
      <c r="C24" s="78"/>
      <c r="D24" s="46" t="s">
        <v>5</v>
      </c>
      <c r="E24" s="39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 t="str">
        <f t="shared" ref="V24:AI24" si="2">IF(OR(V19="",V20=""),"",V20-V19-V23)</f>
        <v/>
      </c>
      <c r="W24" s="30" t="str">
        <f t="shared" si="2"/>
        <v/>
      </c>
      <c r="X24" s="30" t="str">
        <f t="shared" si="2"/>
        <v/>
      </c>
      <c r="Y24" s="30" t="str">
        <f t="shared" si="2"/>
        <v/>
      </c>
      <c r="Z24" s="30" t="str">
        <f t="shared" si="2"/>
        <v/>
      </c>
      <c r="AA24" s="30" t="str">
        <f t="shared" si="2"/>
        <v/>
      </c>
      <c r="AB24" s="30" t="str">
        <f t="shared" si="2"/>
        <v/>
      </c>
      <c r="AC24" s="30" t="str">
        <f t="shared" si="2"/>
        <v/>
      </c>
      <c r="AD24" s="30" t="str">
        <f t="shared" si="2"/>
        <v/>
      </c>
      <c r="AE24" s="30" t="str">
        <f t="shared" si="2"/>
        <v/>
      </c>
      <c r="AF24" s="30" t="str">
        <f t="shared" si="2"/>
        <v/>
      </c>
      <c r="AG24" s="30" t="str">
        <f t="shared" si="2"/>
        <v/>
      </c>
      <c r="AH24" s="30" t="str">
        <f t="shared" si="2"/>
        <v/>
      </c>
      <c r="AI24" s="30" t="str">
        <f t="shared" si="2"/>
        <v/>
      </c>
      <c r="AJ24" s="58"/>
      <c r="AK24" s="7" t="s">
        <v>5</v>
      </c>
      <c r="AL24" s="16">
        <f>SUM(E24:AI24)</f>
        <v>0</v>
      </c>
    </row>
    <row r="25" spans="1:39" ht="20.100000000000001" customHeight="1" x14ac:dyDescent="0.15">
      <c r="C25" s="78"/>
      <c r="D25" s="47" t="s">
        <v>23</v>
      </c>
      <c r="E25" s="40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58"/>
      <c r="AK25" s="15" t="s">
        <v>4</v>
      </c>
      <c r="AL25" s="16">
        <f>SUM(E25:AI25)</f>
        <v>0</v>
      </c>
      <c r="AM25" s="14"/>
    </row>
    <row r="26" spans="1:39" s="18" customFormat="1" ht="20.100000000000001" customHeight="1" thickBot="1" x14ac:dyDescent="0.2">
      <c r="A26" s="17"/>
      <c r="C26" s="79"/>
      <c r="D26" s="48" t="s">
        <v>24</v>
      </c>
      <c r="E26" s="41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59"/>
      <c r="AK26" s="15"/>
      <c r="AL26" s="16"/>
      <c r="AM26" s="19"/>
    </row>
    <row r="27" spans="1:39" ht="41.25" customHeight="1" x14ac:dyDescent="0.15">
      <c r="C27" s="77" t="str">
        <f>IF(D27="","",VLOOKUP(D27,名簿!$B:$C,2,FALSE))</f>
        <v>指導員</v>
      </c>
      <c r="D27" s="42" t="s">
        <v>58</v>
      </c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60"/>
      <c r="AK27" s="10" t="s">
        <v>15</v>
      </c>
      <c r="AL27" s="8">
        <f>COUNTIF(E27:AI27,"〇")</f>
        <v>0</v>
      </c>
      <c r="AM27" s="14"/>
    </row>
    <row r="28" spans="1:39" ht="20.100000000000001" customHeight="1" x14ac:dyDescent="0.15">
      <c r="C28" s="78"/>
      <c r="D28" s="44" t="s">
        <v>2</v>
      </c>
      <c r="E28" s="37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61"/>
      <c r="AK28" s="10"/>
      <c r="AM28" s="14"/>
    </row>
    <row r="29" spans="1:39" ht="20.100000000000001" customHeight="1" x14ac:dyDescent="0.15">
      <c r="C29" s="78"/>
      <c r="D29" s="45" t="s">
        <v>3</v>
      </c>
      <c r="E29" s="37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61"/>
      <c r="AK29" s="15"/>
      <c r="AL29" s="16"/>
      <c r="AM29" s="14"/>
    </row>
    <row r="30" spans="1:39" ht="20.100000000000001" customHeight="1" x14ac:dyDescent="0.15">
      <c r="C30" s="78"/>
      <c r="D30" s="43" t="s">
        <v>25</v>
      </c>
      <c r="E30" s="37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61"/>
      <c r="AK30" s="10"/>
      <c r="AM30" s="14"/>
    </row>
    <row r="31" spans="1:39" ht="20.100000000000001" customHeight="1" x14ac:dyDescent="0.15">
      <c r="C31" s="78"/>
      <c r="D31" s="43" t="s">
        <v>26</v>
      </c>
      <c r="E31" s="37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61"/>
      <c r="AK31" s="15"/>
      <c r="AL31" s="16"/>
      <c r="AM31" s="14"/>
    </row>
    <row r="32" spans="1:39" s="18" customFormat="1" ht="20.100000000000001" hidden="1" customHeight="1" x14ac:dyDescent="0.15">
      <c r="A32" s="17"/>
      <c r="C32" s="78"/>
      <c r="D32" s="45" t="s">
        <v>11</v>
      </c>
      <c r="E32" s="38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>
        <f>IF(OR(V28="",V29="",AND(V28&lt;=TIME(12,0,0),V29&lt;=TIME(12,0,0)),AND(V28&gt;=TIME(13,0,0),V29&gt;=TIME(13,0,0))),0,VLOOKUP($D27,名簿!$B:$D,3,FALSE))</f>
        <v>0</v>
      </c>
      <c r="W32" s="29">
        <f>IF(OR(W28="",W29="",AND(W28&lt;=TIME(12,0,0),W29&lt;=TIME(12,0,0)),AND(W28&gt;=TIME(13,0,0),W29&gt;=TIME(13,0,0))),0,VLOOKUP($D27,名簿!$B:$D,3,FALSE))</f>
        <v>0</v>
      </c>
      <c r="X32" s="29">
        <f>IF(OR(X28="",X29="",AND(X28&lt;=TIME(12,0,0),X29&lt;=TIME(12,0,0)),AND(X28&gt;=TIME(13,0,0),X29&gt;=TIME(13,0,0))),0,VLOOKUP($D27,名簿!$B:$D,3,FALSE))</f>
        <v>0</v>
      </c>
      <c r="Y32" s="29">
        <f>IF(OR(Y28="",Y29="",AND(Y28&lt;=TIME(12,0,0),Y29&lt;=TIME(12,0,0)),AND(Y28&gt;=TIME(13,0,0),Y29&gt;=TIME(13,0,0))),0,VLOOKUP($D27,名簿!$B:$D,3,FALSE))</f>
        <v>0</v>
      </c>
      <c r="Z32" s="29">
        <f>IF(OR(Z28="",Z29="",AND(Z28&lt;=TIME(12,0,0),Z29&lt;=TIME(12,0,0)),AND(Z28&gt;=TIME(13,0,0),Z29&gt;=TIME(13,0,0))),0,VLOOKUP($D27,名簿!$B:$D,3,FALSE))</f>
        <v>0</v>
      </c>
      <c r="AA32" s="29">
        <f>IF(OR(AA28="",AA29="",AND(AA28&lt;=TIME(12,0,0),AA29&lt;=TIME(12,0,0)),AND(AA28&gt;=TIME(13,0,0),AA29&gt;=TIME(13,0,0))),0,VLOOKUP($D27,名簿!$B:$D,3,FALSE))</f>
        <v>0</v>
      </c>
      <c r="AB32" s="29">
        <f>IF(OR(AB28="",AB29="",AND(AB28&lt;=TIME(12,0,0),AB29&lt;=TIME(12,0,0)),AND(AB28&gt;=TIME(13,0,0),AB29&gt;=TIME(13,0,0))),0,VLOOKUP($D27,名簿!$B:$D,3,FALSE))</f>
        <v>0</v>
      </c>
      <c r="AC32" s="29">
        <f>IF(OR(AC28="",AC29="",AND(AC28&lt;=TIME(12,0,0),AC29&lt;=TIME(12,0,0)),AND(AC28&gt;=TIME(13,0,0),AC29&gt;=TIME(13,0,0))),0,VLOOKUP($D27,名簿!$B:$D,3,FALSE))</f>
        <v>0</v>
      </c>
      <c r="AD32" s="29">
        <f>IF(OR(AD28="",AD29="",AND(AD28&lt;=TIME(12,0,0),AD29&lt;=TIME(12,0,0)),AND(AD28&gt;=TIME(13,0,0),AD29&gt;=TIME(13,0,0))),0,VLOOKUP($D27,名簿!$B:$D,3,FALSE))</f>
        <v>0</v>
      </c>
      <c r="AE32" s="29">
        <f>IF(OR(AE28="",AE29="",AND(AE28&lt;=TIME(12,0,0),AE29&lt;=TIME(12,0,0)),AND(AE28&gt;=TIME(13,0,0),AE29&gt;=TIME(13,0,0))),0,VLOOKUP($D27,名簿!$B:$D,3,FALSE))</f>
        <v>0</v>
      </c>
      <c r="AF32" s="29">
        <f>IF(OR(AF28="",AF29="",AND(AF28&lt;=TIME(12,0,0),AF29&lt;=TIME(12,0,0)),AND(AF28&gt;=TIME(13,0,0),AF29&gt;=TIME(13,0,0))),0,VLOOKUP($D27,名簿!$B:$D,3,FALSE))</f>
        <v>0</v>
      </c>
      <c r="AG32" s="29">
        <f>IF(OR(AG28="",AG29="",AND(AG28&lt;=TIME(12,0,0),AG29&lt;=TIME(12,0,0)),AND(AG28&gt;=TIME(13,0,0),AG29&gt;=TIME(13,0,0))),0,VLOOKUP($D27,名簿!$B:$D,3,FALSE))</f>
        <v>0</v>
      </c>
      <c r="AH32" s="29">
        <f>IF(OR(AH28="",AH29="",AND(AH28&lt;=TIME(12,0,0),AH29&lt;=TIME(12,0,0)),AND(AH28&gt;=TIME(13,0,0),AH29&gt;=TIME(13,0,0))),0,VLOOKUP($D27,名簿!$B:$D,3,FALSE))</f>
        <v>0</v>
      </c>
      <c r="AI32" s="29">
        <f>IF(OR(AI28="",AI29="",AND(AI28&lt;=TIME(12,0,0),AI29&lt;=TIME(12,0,0)),AND(AI28&gt;=TIME(13,0,0),AI29&gt;=TIME(13,0,0))),0,VLOOKUP($D27,名簿!$B:$D,3,FALSE))</f>
        <v>0</v>
      </c>
      <c r="AJ32" s="61"/>
      <c r="AK32" s="15"/>
      <c r="AL32" s="16"/>
      <c r="AM32" s="19"/>
    </row>
    <row r="33" spans="1:39" ht="20.100000000000001" hidden="1" customHeight="1" x14ac:dyDescent="0.15">
      <c r="C33" s="78"/>
      <c r="D33" s="46" t="s">
        <v>5</v>
      </c>
      <c r="E33" s="39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 t="str">
        <f t="shared" ref="V33:AI33" si="3">IF(OR(V28="",V29=""),"",V29-V28-V32)</f>
        <v/>
      </c>
      <c r="W33" s="30" t="str">
        <f t="shared" si="3"/>
        <v/>
      </c>
      <c r="X33" s="30" t="str">
        <f t="shared" si="3"/>
        <v/>
      </c>
      <c r="Y33" s="30" t="str">
        <f t="shared" si="3"/>
        <v/>
      </c>
      <c r="Z33" s="30" t="str">
        <f t="shared" si="3"/>
        <v/>
      </c>
      <c r="AA33" s="30" t="str">
        <f t="shared" si="3"/>
        <v/>
      </c>
      <c r="AB33" s="30" t="str">
        <f t="shared" si="3"/>
        <v/>
      </c>
      <c r="AC33" s="30" t="str">
        <f t="shared" si="3"/>
        <v/>
      </c>
      <c r="AD33" s="30" t="str">
        <f t="shared" si="3"/>
        <v/>
      </c>
      <c r="AE33" s="30" t="str">
        <f t="shared" si="3"/>
        <v/>
      </c>
      <c r="AF33" s="30" t="str">
        <f t="shared" si="3"/>
        <v/>
      </c>
      <c r="AG33" s="30" t="str">
        <f t="shared" si="3"/>
        <v/>
      </c>
      <c r="AH33" s="30" t="str">
        <f t="shared" si="3"/>
        <v/>
      </c>
      <c r="AI33" s="30" t="str">
        <f t="shared" si="3"/>
        <v/>
      </c>
      <c r="AJ33" s="61"/>
      <c r="AK33" s="7" t="s">
        <v>5</v>
      </c>
      <c r="AL33" s="16">
        <f>SUM(E33:AI33)</f>
        <v>0</v>
      </c>
    </row>
    <row r="34" spans="1:39" ht="20.100000000000001" customHeight="1" x14ac:dyDescent="0.15">
      <c r="C34" s="78"/>
      <c r="D34" s="47" t="s">
        <v>23</v>
      </c>
      <c r="E34" s="40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61"/>
      <c r="AK34" s="15" t="s">
        <v>4</v>
      </c>
      <c r="AL34" s="16">
        <f>SUM(E34:AI34)</f>
        <v>0</v>
      </c>
      <c r="AM34" s="14"/>
    </row>
    <row r="35" spans="1:39" s="18" customFormat="1" ht="20.100000000000001" customHeight="1" thickBot="1" x14ac:dyDescent="0.2">
      <c r="A35" s="17"/>
      <c r="C35" s="79"/>
      <c r="D35" s="48" t="s">
        <v>24</v>
      </c>
      <c r="E35" s="41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62"/>
      <c r="AK35" s="15"/>
      <c r="AL35" s="16"/>
      <c r="AM35" s="19"/>
    </row>
    <row r="36" spans="1:39" ht="41.25" customHeight="1" x14ac:dyDescent="0.15">
      <c r="C36" s="77" t="str">
        <f>IF(D36="","",VLOOKUP(D36,名簿!$B:$C,2,FALSE))</f>
        <v>指導員</v>
      </c>
      <c r="D36" s="42" t="s">
        <v>59</v>
      </c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60"/>
      <c r="AK36" s="10" t="s">
        <v>15</v>
      </c>
      <c r="AL36" s="8">
        <f>COUNTIF(E36:AI36,"〇")</f>
        <v>0</v>
      </c>
      <c r="AM36" s="14"/>
    </row>
    <row r="37" spans="1:39" ht="20.100000000000001" customHeight="1" x14ac:dyDescent="0.15">
      <c r="C37" s="78"/>
      <c r="D37" s="44" t="s">
        <v>2</v>
      </c>
      <c r="E37" s="37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61"/>
      <c r="AK37" s="10"/>
      <c r="AM37" s="14"/>
    </row>
    <row r="38" spans="1:39" ht="20.100000000000001" customHeight="1" x14ac:dyDescent="0.15">
      <c r="C38" s="78"/>
      <c r="D38" s="45" t="s">
        <v>3</v>
      </c>
      <c r="E38" s="37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61"/>
      <c r="AK38" s="15"/>
      <c r="AL38" s="16"/>
      <c r="AM38" s="14"/>
    </row>
    <row r="39" spans="1:39" ht="20.100000000000001" customHeight="1" x14ac:dyDescent="0.15">
      <c r="C39" s="78"/>
      <c r="D39" s="43" t="s">
        <v>25</v>
      </c>
      <c r="E39" s="37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61"/>
      <c r="AK39" s="10"/>
      <c r="AM39" s="14"/>
    </row>
    <row r="40" spans="1:39" ht="20.100000000000001" customHeight="1" x14ac:dyDescent="0.15">
      <c r="C40" s="78"/>
      <c r="D40" s="43" t="s">
        <v>26</v>
      </c>
      <c r="E40" s="37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61"/>
      <c r="AK40" s="15"/>
      <c r="AL40" s="16"/>
      <c r="AM40" s="14"/>
    </row>
    <row r="41" spans="1:39" s="18" customFormat="1" ht="20.100000000000001" hidden="1" customHeight="1" x14ac:dyDescent="0.15">
      <c r="A41" s="17"/>
      <c r="C41" s="78"/>
      <c r="D41" s="45" t="s">
        <v>11</v>
      </c>
      <c r="E41" s="38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>
        <f>IF(OR(V37="",V38="",AND(V37&lt;=TIME(12,0,0),V38&lt;=TIME(12,0,0)),AND(V37&gt;=TIME(13,0,0),V38&gt;=TIME(13,0,0))),0,VLOOKUP($D36,名簿!$B:$D,3,FALSE))</f>
        <v>0</v>
      </c>
      <c r="W41" s="29">
        <f>IF(OR(W37="",W38="",AND(W37&lt;=TIME(12,0,0),W38&lt;=TIME(12,0,0)),AND(W37&gt;=TIME(13,0,0),W38&gt;=TIME(13,0,0))),0,VLOOKUP($D36,名簿!$B:$D,3,FALSE))</f>
        <v>0</v>
      </c>
      <c r="X41" s="29">
        <f>IF(OR(X37="",X38="",AND(X37&lt;=TIME(12,0,0),X38&lt;=TIME(12,0,0)),AND(X37&gt;=TIME(13,0,0),X38&gt;=TIME(13,0,0))),0,VLOOKUP($D36,名簿!$B:$D,3,FALSE))</f>
        <v>0</v>
      </c>
      <c r="Y41" s="29">
        <f>IF(OR(Y37="",Y38="",AND(Y37&lt;=TIME(12,0,0),Y38&lt;=TIME(12,0,0)),AND(Y37&gt;=TIME(13,0,0),Y38&gt;=TIME(13,0,0))),0,VLOOKUP($D36,名簿!$B:$D,3,FALSE))</f>
        <v>0</v>
      </c>
      <c r="Z41" s="29">
        <f>IF(OR(Z37="",Z38="",AND(Z37&lt;=TIME(12,0,0),Z38&lt;=TIME(12,0,0)),AND(Z37&gt;=TIME(13,0,0),Z38&gt;=TIME(13,0,0))),0,VLOOKUP($D36,名簿!$B:$D,3,FALSE))</f>
        <v>0</v>
      </c>
      <c r="AA41" s="29">
        <f>IF(OR(AA37="",AA38="",AND(AA37&lt;=TIME(12,0,0),AA38&lt;=TIME(12,0,0)),AND(AA37&gt;=TIME(13,0,0),AA38&gt;=TIME(13,0,0))),0,VLOOKUP($D36,名簿!$B:$D,3,FALSE))</f>
        <v>0</v>
      </c>
      <c r="AB41" s="29">
        <f>IF(OR(AB37="",AB38="",AND(AB37&lt;=TIME(12,0,0),AB38&lt;=TIME(12,0,0)),AND(AB37&gt;=TIME(13,0,0),AB38&gt;=TIME(13,0,0))),0,VLOOKUP($D36,名簿!$B:$D,3,FALSE))</f>
        <v>0</v>
      </c>
      <c r="AC41" s="29">
        <f>IF(OR(AC37="",AC38="",AND(AC37&lt;=TIME(12,0,0),AC38&lt;=TIME(12,0,0)),AND(AC37&gt;=TIME(13,0,0),AC38&gt;=TIME(13,0,0))),0,VLOOKUP($D36,名簿!$B:$D,3,FALSE))</f>
        <v>0</v>
      </c>
      <c r="AD41" s="29">
        <f>IF(OR(AD37="",AD38="",AND(AD37&lt;=TIME(12,0,0),AD38&lt;=TIME(12,0,0)),AND(AD37&gt;=TIME(13,0,0),AD38&gt;=TIME(13,0,0))),0,VLOOKUP($D36,名簿!$B:$D,3,FALSE))</f>
        <v>0</v>
      </c>
      <c r="AE41" s="29">
        <f>IF(OR(AE37="",AE38="",AND(AE37&lt;=TIME(12,0,0),AE38&lt;=TIME(12,0,0)),AND(AE37&gt;=TIME(13,0,0),AE38&gt;=TIME(13,0,0))),0,VLOOKUP($D36,名簿!$B:$D,3,FALSE))</f>
        <v>0</v>
      </c>
      <c r="AF41" s="29">
        <f>IF(OR(AF37="",AF38="",AND(AF37&lt;=TIME(12,0,0),AF38&lt;=TIME(12,0,0)),AND(AF37&gt;=TIME(13,0,0),AF38&gt;=TIME(13,0,0))),0,VLOOKUP($D36,名簿!$B:$D,3,FALSE))</f>
        <v>0</v>
      </c>
      <c r="AG41" s="29">
        <f>IF(OR(AG37="",AG38="",AND(AG37&lt;=TIME(12,0,0),AG38&lt;=TIME(12,0,0)),AND(AG37&gt;=TIME(13,0,0),AG38&gt;=TIME(13,0,0))),0,VLOOKUP($D36,名簿!$B:$D,3,FALSE))</f>
        <v>0</v>
      </c>
      <c r="AH41" s="29">
        <f>IF(OR(AH37="",AH38="",AND(AH37&lt;=TIME(12,0,0),AH38&lt;=TIME(12,0,0)),AND(AH37&gt;=TIME(13,0,0),AH38&gt;=TIME(13,0,0))),0,VLOOKUP($D36,名簿!$B:$D,3,FALSE))</f>
        <v>0</v>
      </c>
      <c r="AI41" s="29">
        <f>IF(OR(AI37="",AI38="",AND(AI37&lt;=TIME(12,0,0),AI38&lt;=TIME(12,0,0)),AND(AI37&gt;=TIME(13,0,0),AI38&gt;=TIME(13,0,0))),0,VLOOKUP($D36,名簿!$B:$D,3,FALSE))</f>
        <v>0</v>
      </c>
      <c r="AJ41" s="61"/>
      <c r="AK41" s="15"/>
      <c r="AL41" s="16"/>
      <c r="AM41" s="19"/>
    </row>
    <row r="42" spans="1:39" ht="20.100000000000001" hidden="1" customHeight="1" x14ac:dyDescent="0.15">
      <c r="C42" s="78"/>
      <c r="D42" s="46" t="s">
        <v>5</v>
      </c>
      <c r="E42" s="39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 t="str">
        <f t="shared" ref="V42:AI42" si="4">IF(OR(V37="",V38=""),"",V38-V37-V41)</f>
        <v/>
      </c>
      <c r="W42" s="30" t="str">
        <f t="shared" si="4"/>
        <v/>
      </c>
      <c r="X42" s="30" t="str">
        <f t="shared" si="4"/>
        <v/>
      </c>
      <c r="Y42" s="30" t="str">
        <f t="shared" si="4"/>
        <v/>
      </c>
      <c r="Z42" s="30" t="str">
        <f t="shared" si="4"/>
        <v/>
      </c>
      <c r="AA42" s="30" t="str">
        <f t="shared" si="4"/>
        <v/>
      </c>
      <c r="AB42" s="30" t="str">
        <f t="shared" si="4"/>
        <v/>
      </c>
      <c r="AC42" s="30" t="str">
        <f t="shared" si="4"/>
        <v/>
      </c>
      <c r="AD42" s="30" t="str">
        <f t="shared" si="4"/>
        <v/>
      </c>
      <c r="AE42" s="30" t="str">
        <f t="shared" si="4"/>
        <v/>
      </c>
      <c r="AF42" s="30" t="str">
        <f t="shared" si="4"/>
        <v/>
      </c>
      <c r="AG42" s="30" t="str">
        <f t="shared" si="4"/>
        <v/>
      </c>
      <c r="AH42" s="30" t="str">
        <f t="shared" si="4"/>
        <v/>
      </c>
      <c r="AI42" s="30" t="str">
        <f t="shared" si="4"/>
        <v/>
      </c>
      <c r="AJ42" s="61"/>
      <c r="AK42" s="7" t="s">
        <v>5</v>
      </c>
      <c r="AL42" s="16">
        <f>SUM(E42:AI42)</f>
        <v>0</v>
      </c>
    </row>
    <row r="43" spans="1:39" ht="20.100000000000001" customHeight="1" x14ac:dyDescent="0.15">
      <c r="C43" s="78"/>
      <c r="D43" s="47" t="s">
        <v>23</v>
      </c>
      <c r="E43" s="40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61"/>
      <c r="AK43" s="15" t="s">
        <v>4</v>
      </c>
      <c r="AL43" s="16">
        <f>SUM(E43:AI43)</f>
        <v>0</v>
      </c>
      <c r="AM43" s="14"/>
    </row>
    <row r="44" spans="1:39" s="18" customFormat="1" ht="20.100000000000001" customHeight="1" thickBot="1" x14ac:dyDescent="0.2">
      <c r="A44" s="17"/>
      <c r="C44" s="79"/>
      <c r="D44" s="48" t="s">
        <v>24</v>
      </c>
      <c r="E44" s="41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62"/>
      <c r="AK44" s="15"/>
      <c r="AL44" s="16"/>
      <c r="AM44" s="19"/>
    </row>
    <row r="45" spans="1:39" ht="41.25" customHeight="1" x14ac:dyDescent="0.15">
      <c r="C45" s="77" t="str">
        <f>IF(D45="","",VLOOKUP(D45,名簿!$B:$C,2,FALSE))</f>
        <v>指導員</v>
      </c>
      <c r="D45" s="42" t="s">
        <v>73</v>
      </c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60"/>
      <c r="AK45" s="10" t="s">
        <v>15</v>
      </c>
      <c r="AL45" s="8">
        <f>COUNTIF(E45:AI45,"〇")</f>
        <v>0</v>
      </c>
      <c r="AM45" s="14"/>
    </row>
    <row r="46" spans="1:39" ht="20.100000000000001" customHeight="1" x14ac:dyDescent="0.15">
      <c r="C46" s="78"/>
      <c r="D46" s="44" t="s">
        <v>2</v>
      </c>
      <c r="E46" s="37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61"/>
      <c r="AK46" s="10"/>
      <c r="AM46" s="14"/>
    </row>
    <row r="47" spans="1:39" ht="20.100000000000001" customHeight="1" x14ac:dyDescent="0.15">
      <c r="C47" s="78"/>
      <c r="D47" s="45" t="s">
        <v>3</v>
      </c>
      <c r="E47" s="37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61"/>
      <c r="AK47" s="15"/>
      <c r="AL47" s="16"/>
      <c r="AM47" s="14"/>
    </row>
    <row r="48" spans="1:39" ht="20.100000000000001" customHeight="1" x14ac:dyDescent="0.15">
      <c r="C48" s="78"/>
      <c r="D48" s="43" t="s">
        <v>25</v>
      </c>
      <c r="E48" s="37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61"/>
      <c r="AK48" s="10"/>
      <c r="AM48" s="14"/>
    </row>
    <row r="49" spans="1:39" ht="20.100000000000001" customHeight="1" x14ac:dyDescent="0.15">
      <c r="C49" s="78"/>
      <c r="D49" s="43" t="s">
        <v>26</v>
      </c>
      <c r="E49" s="37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61"/>
      <c r="AK49" s="15"/>
      <c r="AL49" s="16"/>
      <c r="AM49" s="14"/>
    </row>
    <row r="50" spans="1:39" s="18" customFormat="1" ht="20.100000000000001" hidden="1" customHeight="1" x14ac:dyDescent="0.15">
      <c r="A50" s="17"/>
      <c r="C50" s="78"/>
      <c r="D50" s="45" t="s">
        <v>11</v>
      </c>
      <c r="E50" s="38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>
        <f>IF(OR(V46="",V47="",AND(V46&lt;=TIME(12,0,0),V47&lt;=TIME(12,0,0)),AND(V46&gt;=TIME(13,0,0),V47&gt;=TIME(13,0,0))),0,VLOOKUP($D45,名簿!$B:$D,3,FALSE))</f>
        <v>0</v>
      </c>
      <c r="W50" s="29">
        <f>IF(OR(W46="",W47="",AND(W46&lt;=TIME(12,0,0),W47&lt;=TIME(12,0,0)),AND(W46&gt;=TIME(13,0,0),W47&gt;=TIME(13,0,0))),0,VLOOKUP($D45,名簿!$B:$D,3,FALSE))</f>
        <v>0</v>
      </c>
      <c r="X50" s="29">
        <f>IF(OR(X46="",X47="",AND(X46&lt;=TIME(12,0,0),X47&lt;=TIME(12,0,0)),AND(X46&gt;=TIME(13,0,0),X47&gt;=TIME(13,0,0))),0,VLOOKUP($D45,名簿!$B:$D,3,FALSE))</f>
        <v>0</v>
      </c>
      <c r="Y50" s="29">
        <f>IF(OR(Y46="",Y47="",AND(Y46&lt;=TIME(12,0,0),Y47&lt;=TIME(12,0,0)),AND(Y46&gt;=TIME(13,0,0),Y47&gt;=TIME(13,0,0))),0,VLOOKUP($D45,名簿!$B:$D,3,FALSE))</f>
        <v>0</v>
      </c>
      <c r="Z50" s="29">
        <f>IF(OR(Z46="",Z47="",AND(Z46&lt;=TIME(12,0,0),Z47&lt;=TIME(12,0,0)),AND(Z46&gt;=TIME(13,0,0),Z47&gt;=TIME(13,0,0))),0,VLOOKUP($D45,名簿!$B:$D,3,FALSE))</f>
        <v>0</v>
      </c>
      <c r="AA50" s="29">
        <f>IF(OR(AA46="",AA47="",AND(AA46&lt;=TIME(12,0,0),AA47&lt;=TIME(12,0,0)),AND(AA46&gt;=TIME(13,0,0),AA47&gt;=TIME(13,0,0))),0,VLOOKUP($D45,名簿!$B:$D,3,FALSE))</f>
        <v>0</v>
      </c>
      <c r="AB50" s="29">
        <f>IF(OR(AB46="",AB47="",AND(AB46&lt;=TIME(12,0,0),AB47&lt;=TIME(12,0,0)),AND(AB46&gt;=TIME(13,0,0),AB47&gt;=TIME(13,0,0))),0,VLOOKUP($D45,名簿!$B:$D,3,FALSE))</f>
        <v>0</v>
      </c>
      <c r="AC50" s="29">
        <f>IF(OR(AC46="",AC47="",AND(AC46&lt;=TIME(12,0,0),AC47&lt;=TIME(12,0,0)),AND(AC46&gt;=TIME(13,0,0),AC47&gt;=TIME(13,0,0))),0,VLOOKUP($D45,名簿!$B:$D,3,FALSE))</f>
        <v>0</v>
      </c>
      <c r="AD50" s="29">
        <f>IF(OR(AD46="",AD47="",AND(AD46&lt;=TIME(12,0,0),AD47&lt;=TIME(12,0,0)),AND(AD46&gt;=TIME(13,0,0),AD47&gt;=TIME(13,0,0))),0,VLOOKUP($D45,名簿!$B:$D,3,FALSE))</f>
        <v>0</v>
      </c>
      <c r="AE50" s="29">
        <f>IF(OR(AE46="",AE47="",AND(AE46&lt;=TIME(12,0,0),AE47&lt;=TIME(12,0,0)),AND(AE46&gt;=TIME(13,0,0),AE47&gt;=TIME(13,0,0))),0,VLOOKUP($D45,名簿!$B:$D,3,FALSE))</f>
        <v>0</v>
      </c>
      <c r="AF50" s="29">
        <f>IF(OR(AF46="",AF47="",AND(AF46&lt;=TIME(12,0,0),AF47&lt;=TIME(12,0,0)),AND(AF46&gt;=TIME(13,0,0),AF47&gt;=TIME(13,0,0))),0,VLOOKUP($D45,名簿!$B:$D,3,FALSE))</f>
        <v>0</v>
      </c>
      <c r="AG50" s="29">
        <f>IF(OR(AG46="",AG47="",AND(AG46&lt;=TIME(12,0,0),AG47&lt;=TIME(12,0,0)),AND(AG46&gt;=TIME(13,0,0),AG47&gt;=TIME(13,0,0))),0,VLOOKUP($D45,名簿!$B:$D,3,FALSE))</f>
        <v>0</v>
      </c>
      <c r="AH50" s="29">
        <f>IF(OR(AH46="",AH47="",AND(AH46&lt;=TIME(12,0,0),AH47&lt;=TIME(12,0,0)),AND(AH46&gt;=TIME(13,0,0),AH47&gt;=TIME(13,0,0))),0,VLOOKUP($D45,名簿!$B:$D,3,FALSE))</f>
        <v>0</v>
      </c>
      <c r="AI50" s="29">
        <f>IF(OR(AI46="",AI47="",AND(AI46&lt;=TIME(12,0,0),AI47&lt;=TIME(12,0,0)),AND(AI46&gt;=TIME(13,0,0),AI47&gt;=TIME(13,0,0))),0,VLOOKUP($D45,名簿!$B:$D,3,FALSE))</f>
        <v>0</v>
      </c>
      <c r="AJ50" s="61"/>
      <c r="AK50" s="15"/>
      <c r="AL50" s="16"/>
      <c r="AM50" s="19"/>
    </row>
    <row r="51" spans="1:39" ht="20.100000000000001" hidden="1" customHeight="1" x14ac:dyDescent="0.15">
      <c r="C51" s="78"/>
      <c r="D51" s="46" t="s">
        <v>5</v>
      </c>
      <c r="E51" s="39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 t="str">
        <f t="shared" ref="V51:AI51" si="5">IF(OR(V46="",V47=""),"",V47-V46-V50)</f>
        <v/>
      </c>
      <c r="W51" s="30" t="str">
        <f t="shared" si="5"/>
        <v/>
      </c>
      <c r="X51" s="30" t="str">
        <f t="shared" si="5"/>
        <v/>
      </c>
      <c r="Y51" s="30" t="str">
        <f t="shared" si="5"/>
        <v/>
      </c>
      <c r="Z51" s="30" t="str">
        <f t="shared" si="5"/>
        <v/>
      </c>
      <c r="AA51" s="30" t="str">
        <f t="shared" si="5"/>
        <v/>
      </c>
      <c r="AB51" s="30" t="str">
        <f t="shared" si="5"/>
        <v/>
      </c>
      <c r="AC51" s="30" t="str">
        <f t="shared" si="5"/>
        <v/>
      </c>
      <c r="AD51" s="30" t="str">
        <f t="shared" si="5"/>
        <v/>
      </c>
      <c r="AE51" s="30" t="str">
        <f t="shared" si="5"/>
        <v/>
      </c>
      <c r="AF51" s="30" t="str">
        <f t="shared" si="5"/>
        <v/>
      </c>
      <c r="AG51" s="30" t="str">
        <f t="shared" si="5"/>
        <v/>
      </c>
      <c r="AH51" s="30" t="str">
        <f t="shared" si="5"/>
        <v/>
      </c>
      <c r="AI51" s="30" t="str">
        <f t="shared" si="5"/>
        <v/>
      </c>
      <c r="AJ51" s="61"/>
      <c r="AK51" s="7" t="s">
        <v>5</v>
      </c>
      <c r="AL51" s="16">
        <f>SUM(E51:AI51)</f>
        <v>0</v>
      </c>
    </row>
    <row r="52" spans="1:39" ht="20.100000000000001" customHeight="1" x14ac:dyDescent="0.15">
      <c r="C52" s="78"/>
      <c r="D52" s="47" t="s">
        <v>23</v>
      </c>
      <c r="E52" s="40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61"/>
      <c r="AK52" s="15" t="s">
        <v>4</v>
      </c>
      <c r="AL52" s="16">
        <f>SUM(E52:AI52)</f>
        <v>0</v>
      </c>
      <c r="AM52" s="14"/>
    </row>
    <row r="53" spans="1:39" s="18" customFormat="1" ht="20.100000000000001" customHeight="1" thickBot="1" x14ac:dyDescent="0.2">
      <c r="A53" s="17"/>
      <c r="C53" s="79"/>
      <c r="D53" s="48" t="s">
        <v>24</v>
      </c>
      <c r="E53" s="41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62"/>
      <c r="AK53" s="15"/>
      <c r="AL53" s="16"/>
      <c r="AM53" s="19"/>
    </row>
    <row r="55" spans="1:39" x14ac:dyDescent="0.15">
      <c r="G55" s="20"/>
      <c r="H55" s="21"/>
      <c r="N55" s="20"/>
      <c r="O55" s="21"/>
      <c r="U55" s="20"/>
      <c r="V55" s="21"/>
      <c r="AB55" s="20"/>
      <c r="AC55" s="21"/>
      <c r="AK55" s="13"/>
    </row>
  </sheetData>
  <sheetProtection formatCells="0" formatColumns="0" formatRows="0" selectLockedCells="1"/>
  <mergeCells count="18">
    <mergeCell ref="E1:T4"/>
    <mergeCell ref="C5:D5"/>
    <mergeCell ref="E5:G5"/>
    <mergeCell ref="N5:Q5"/>
    <mergeCell ref="R5:S5"/>
    <mergeCell ref="C45:C53"/>
    <mergeCell ref="AJ45:AJ53"/>
    <mergeCell ref="C36:C44"/>
    <mergeCell ref="AJ36:AJ44"/>
    <mergeCell ref="AJ7:AJ8"/>
    <mergeCell ref="C9:C17"/>
    <mergeCell ref="AJ9:AJ17"/>
    <mergeCell ref="C18:C26"/>
    <mergeCell ref="AJ18:AJ26"/>
    <mergeCell ref="C27:C35"/>
    <mergeCell ref="AJ27:AJ35"/>
    <mergeCell ref="C7:C8"/>
    <mergeCell ref="D7:D8"/>
  </mergeCells>
  <phoneticPr fontId="1"/>
  <conditionalFormatting sqref="E8:AI8">
    <cfRule type="expression" dxfId="3" priority="1" stopIfTrue="1">
      <formula>WEEKDAY(E8,1)=7</formula>
    </cfRule>
    <cfRule type="expression" dxfId="2" priority="2" stopIfTrue="1">
      <formula>WEEKDAY(E8,1)=1</formula>
    </cfRule>
  </conditionalFormatting>
  <dataValidations count="1">
    <dataValidation imeMode="off" allowBlank="1" showInputMessage="1" showErrorMessage="1" sqref="A1:A2" xr:uid="{6F9991E1-B95E-46F2-B05C-BEDBF630280A}"/>
  </dataValidations>
  <printOptions horizontalCentered="1"/>
  <pageMargins left="0.9055118110236221" right="0.51181102362204722" top="0.55118110236220474" bottom="0.55118110236220474" header="0.31496062992125984" footer="0.31496062992125984"/>
  <pageSetup paperSize="8" scale="7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7F74CD2-8248-4917-8E7F-8C1852322A4E}">
          <x14:formula1>
            <xm:f>名簿!$B$4:$B$28</xm:f>
          </x14:formula1>
          <xm:sqref>D9 D18 D27 D36</xm:sqref>
        </x14:dataValidation>
        <x14:dataValidation type="list" allowBlank="1" showInputMessage="1" showErrorMessage="1" xr:uid="{EEDA658D-2918-46B8-B7F0-9F9015BBF703}">
          <x14:formula1>
            <xm:f>設定項目!$D$2:$D$10</xm:f>
          </x14:formula1>
          <xm:sqref>E9:AI9 E18:AI18 E27:AI27 E36:AI36 E45:AI45</xm:sqref>
        </x14:dataValidation>
        <x14:dataValidation type="list" allowBlank="1" showInputMessage="1" showErrorMessage="1" xr:uid="{E2A3891A-1CA9-46D3-95B6-B32A8ABEE75F}">
          <x14:formula1>
            <xm:f>名簿!$B$4:$B$29</xm:f>
          </x14:formula1>
          <xm:sqref>D45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14823-94D2-487B-8EBF-7693E85C1BF6}">
  <sheetPr>
    <tabColor rgb="FFFFC000"/>
    <pageSetUpPr fitToPage="1"/>
  </sheetPr>
  <dimension ref="A1:AM55"/>
  <sheetViews>
    <sheetView view="pageBreakPreview" zoomScale="85" zoomScaleNormal="90" zoomScaleSheetLayoutView="85" workbookViewId="0">
      <pane ySplit="8" topLeftCell="A43" activePane="bottomLeft" state="frozen"/>
      <selection activeCell="E36" sqref="E36:AI36"/>
      <selection pane="bottomLeft" activeCell="D45" sqref="D45"/>
    </sheetView>
  </sheetViews>
  <sheetFormatPr defaultColWidth="8.625" defaultRowHeight="13.5" x14ac:dyDescent="0.15"/>
  <cols>
    <col min="1" max="1" width="13.25" style="8" bestFit="1" customWidth="1"/>
    <col min="2" max="2" width="8.625" style="7"/>
    <col min="3" max="3" width="10.625" style="7" customWidth="1"/>
    <col min="4" max="4" width="14.75" style="7" customWidth="1"/>
    <col min="5" max="5" width="7.5" style="7" bestFit="1" customWidth="1"/>
    <col min="6" max="6" width="8.25" style="7" customWidth="1"/>
    <col min="7" max="7" width="6.875" style="7" bestFit="1" customWidth="1"/>
    <col min="8" max="9" width="7.5" style="7" bestFit="1" customWidth="1"/>
    <col min="10" max="10" width="7.5" style="7" customWidth="1"/>
    <col min="11" max="35" width="7.5" style="7" bestFit="1" customWidth="1"/>
    <col min="36" max="36" width="21.25" style="7" customWidth="1"/>
    <col min="37" max="37" width="9.125" style="8" bestFit="1" customWidth="1"/>
    <col min="38" max="38" width="11.25" style="8" bestFit="1" customWidth="1"/>
    <col min="39" max="39" width="4.625" style="7" customWidth="1"/>
    <col min="40" max="16384" width="8.625" style="7"/>
  </cols>
  <sheetData>
    <row r="1" spans="1:39" ht="23.25" customHeight="1" x14ac:dyDescent="0.15">
      <c r="A1" s="22">
        <v>2024</v>
      </c>
      <c r="B1" s="7" t="s">
        <v>7</v>
      </c>
      <c r="E1" s="68" t="s">
        <v>29</v>
      </c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70"/>
      <c r="U1"/>
      <c r="V1"/>
      <c r="W1"/>
      <c r="X1"/>
      <c r="Y1"/>
    </row>
    <row r="2" spans="1:39" ht="23.25" x14ac:dyDescent="0.15">
      <c r="A2" s="22">
        <v>3</v>
      </c>
      <c r="B2" s="7" t="s">
        <v>8</v>
      </c>
      <c r="E2" s="71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3"/>
      <c r="U2"/>
      <c r="V2"/>
      <c r="W2"/>
      <c r="X2"/>
      <c r="Y2"/>
    </row>
    <row r="3" spans="1:39" x14ac:dyDescent="0.15">
      <c r="E3" s="71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3"/>
    </row>
    <row r="4" spans="1:39" ht="14.25" thickBot="1" x14ac:dyDescent="0.2">
      <c r="E4" s="74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6"/>
    </row>
    <row r="5" spans="1:39" ht="35.25" customHeight="1" thickBot="1" x14ac:dyDescent="0.2">
      <c r="C5" s="64" t="s">
        <v>1</v>
      </c>
      <c r="D5" s="64"/>
      <c r="E5" s="63">
        <f>DATE($A$1,$A$2,1)</f>
        <v>45352</v>
      </c>
      <c r="F5" s="63"/>
      <c r="G5" s="63"/>
      <c r="N5" s="65"/>
      <c r="O5" s="65"/>
      <c r="P5" s="65"/>
      <c r="Q5" s="65"/>
      <c r="R5" s="65"/>
      <c r="S5" s="65"/>
      <c r="W5" s="9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10"/>
      <c r="AM5" s="9"/>
    </row>
    <row r="6" spans="1:39" ht="32.25" customHeight="1" thickBot="1" x14ac:dyDescent="0.2">
      <c r="C6" s="23"/>
      <c r="D6" s="23"/>
      <c r="E6" s="27"/>
      <c r="F6" s="27"/>
      <c r="G6" s="27"/>
      <c r="N6" s="9"/>
      <c r="O6" s="9"/>
      <c r="P6" s="9"/>
      <c r="Q6" s="9"/>
      <c r="R6" s="9"/>
      <c r="S6" s="9"/>
      <c r="W6" s="9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10"/>
      <c r="AM6" s="9"/>
    </row>
    <row r="7" spans="1:39" ht="27" customHeight="1" x14ac:dyDescent="0.15">
      <c r="C7" s="80" t="s">
        <v>14</v>
      </c>
      <c r="D7" s="80" t="s">
        <v>0</v>
      </c>
      <c r="E7" s="34">
        <f>DATE($A$1,$A$2,1)</f>
        <v>45352</v>
      </c>
      <c r="F7" s="11">
        <f>E7+1</f>
        <v>45353</v>
      </c>
      <c r="G7" s="11">
        <f t="shared" ref="G7:AF7" si="0">F7+1</f>
        <v>45354</v>
      </c>
      <c r="H7" s="11">
        <f t="shared" si="0"/>
        <v>45355</v>
      </c>
      <c r="I7" s="11">
        <f t="shared" si="0"/>
        <v>45356</v>
      </c>
      <c r="J7" s="11">
        <f t="shared" si="0"/>
        <v>45357</v>
      </c>
      <c r="K7" s="11">
        <f t="shared" si="0"/>
        <v>45358</v>
      </c>
      <c r="L7" s="11">
        <f t="shared" si="0"/>
        <v>45359</v>
      </c>
      <c r="M7" s="11">
        <f t="shared" si="0"/>
        <v>45360</v>
      </c>
      <c r="N7" s="11">
        <f t="shared" si="0"/>
        <v>45361</v>
      </c>
      <c r="O7" s="11">
        <f t="shared" si="0"/>
        <v>45362</v>
      </c>
      <c r="P7" s="11">
        <f t="shared" si="0"/>
        <v>45363</v>
      </c>
      <c r="Q7" s="11">
        <f t="shared" si="0"/>
        <v>45364</v>
      </c>
      <c r="R7" s="11">
        <f t="shared" si="0"/>
        <v>45365</v>
      </c>
      <c r="S7" s="11">
        <f t="shared" si="0"/>
        <v>45366</v>
      </c>
      <c r="T7" s="11">
        <f t="shared" si="0"/>
        <v>45367</v>
      </c>
      <c r="U7" s="11">
        <f t="shared" si="0"/>
        <v>45368</v>
      </c>
      <c r="V7" s="11">
        <f t="shared" si="0"/>
        <v>45369</v>
      </c>
      <c r="W7" s="11">
        <f t="shared" si="0"/>
        <v>45370</v>
      </c>
      <c r="X7" s="11">
        <f t="shared" si="0"/>
        <v>45371</v>
      </c>
      <c r="Y7" s="11">
        <f t="shared" si="0"/>
        <v>45372</v>
      </c>
      <c r="Z7" s="11">
        <f t="shared" si="0"/>
        <v>45373</v>
      </c>
      <c r="AA7" s="11">
        <f t="shared" si="0"/>
        <v>45374</v>
      </c>
      <c r="AB7" s="11">
        <f t="shared" si="0"/>
        <v>45375</v>
      </c>
      <c r="AC7" s="11">
        <f t="shared" si="0"/>
        <v>45376</v>
      </c>
      <c r="AD7" s="11">
        <f t="shared" si="0"/>
        <v>45377</v>
      </c>
      <c r="AE7" s="11">
        <f t="shared" si="0"/>
        <v>45378</v>
      </c>
      <c r="AF7" s="11">
        <f t="shared" si="0"/>
        <v>45379</v>
      </c>
      <c r="AG7" s="11">
        <f>IF(MONTH(AF7+1)=MONTH(AF7),AF7+1,"")</f>
        <v>45380</v>
      </c>
      <c r="AH7" s="11">
        <f>IF(AG7="","",IF(MONTH(AG7+1)=MONTH(AG7),AG7+1,""))</f>
        <v>45381</v>
      </c>
      <c r="AI7" s="11">
        <f>IF(AH7="","",IF(MONTH(AH7+1)=MONTH(AH7),AH7+1,""))</f>
        <v>45382</v>
      </c>
      <c r="AJ7" s="66" t="s">
        <v>27</v>
      </c>
      <c r="AK7" s="10"/>
      <c r="AM7" s="10"/>
    </row>
    <row r="8" spans="1:39" ht="27" customHeight="1" thickBot="1" x14ac:dyDescent="0.2">
      <c r="C8" s="81"/>
      <c r="D8" s="81"/>
      <c r="E8" s="35">
        <f>IF(E7="","",E7)</f>
        <v>45352</v>
      </c>
      <c r="F8" s="26">
        <f t="shared" ref="F8:AI8" si="1">IF(F7="","",F7)</f>
        <v>45353</v>
      </c>
      <c r="G8" s="26">
        <f t="shared" si="1"/>
        <v>45354</v>
      </c>
      <c r="H8" s="26">
        <f t="shared" si="1"/>
        <v>45355</v>
      </c>
      <c r="I8" s="26">
        <f t="shared" si="1"/>
        <v>45356</v>
      </c>
      <c r="J8" s="26">
        <f t="shared" si="1"/>
        <v>45357</v>
      </c>
      <c r="K8" s="26">
        <f t="shared" si="1"/>
        <v>45358</v>
      </c>
      <c r="L8" s="26">
        <f t="shared" si="1"/>
        <v>45359</v>
      </c>
      <c r="M8" s="26">
        <f t="shared" si="1"/>
        <v>45360</v>
      </c>
      <c r="N8" s="26">
        <f t="shared" si="1"/>
        <v>45361</v>
      </c>
      <c r="O8" s="26">
        <f t="shared" si="1"/>
        <v>45362</v>
      </c>
      <c r="P8" s="26">
        <f t="shared" si="1"/>
        <v>45363</v>
      </c>
      <c r="Q8" s="26">
        <f t="shared" si="1"/>
        <v>45364</v>
      </c>
      <c r="R8" s="26">
        <f t="shared" si="1"/>
        <v>45365</v>
      </c>
      <c r="S8" s="26">
        <f t="shared" si="1"/>
        <v>45366</v>
      </c>
      <c r="T8" s="26">
        <f t="shared" si="1"/>
        <v>45367</v>
      </c>
      <c r="U8" s="26">
        <f t="shared" si="1"/>
        <v>45368</v>
      </c>
      <c r="V8" s="26">
        <f t="shared" si="1"/>
        <v>45369</v>
      </c>
      <c r="W8" s="26">
        <f t="shared" si="1"/>
        <v>45370</v>
      </c>
      <c r="X8" s="26">
        <f t="shared" si="1"/>
        <v>45371</v>
      </c>
      <c r="Y8" s="26">
        <f t="shared" si="1"/>
        <v>45372</v>
      </c>
      <c r="Z8" s="26">
        <f t="shared" si="1"/>
        <v>45373</v>
      </c>
      <c r="AA8" s="26">
        <f t="shared" si="1"/>
        <v>45374</v>
      </c>
      <c r="AB8" s="26">
        <f t="shared" si="1"/>
        <v>45375</v>
      </c>
      <c r="AC8" s="26">
        <f t="shared" si="1"/>
        <v>45376</v>
      </c>
      <c r="AD8" s="26">
        <f t="shared" si="1"/>
        <v>45377</v>
      </c>
      <c r="AE8" s="26">
        <f t="shared" si="1"/>
        <v>45378</v>
      </c>
      <c r="AF8" s="26">
        <f t="shared" si="1"/>
        <v>45379</v>
      </c>
      <c r="AG8" s="26">
        <f t="shared" si="1"/>
        <v>45380</v>
      </c>
      <c r="AH8" s="26">
        <f t="shared" si="1"/>
        <v>45381</v>
      </c>
      <c r="AI8" s="26">
        <f t="shared" si="1"/>
        <v>45382</v>
      </c>
      <c r="AJ8" s="67"/>
      <c r="AK8" s="12"/>
      <c r="AL8" s="13"/>
      <c r="AM8" s="14"/>
    </row>
    <row r="9" spans="1:39" ht="41.25" customHeight="1" x14ac:dyDescent="0.15">
      <c r="C9" s="77" t="str">
        <f>IF(D9="","",VLOOKUP(D9,名簿!$B:$C,2,FALSE))</f>
        <v>事務員</v>
      </c>
      <c r="D9" s="42" t="s">
        <v>64</v>
      </c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60"/>
      <c r="AK9" s="10" t="s">
        <v>15</v>
      </c>
      <c r="AL9" s="8">
        <f>COUNTIF(E9:AI9,"〇")</f>
        <v>0</v>
      </c>
      <c r="AM9" s="14"/>
    </row>
    <row r="10" spans="1:39" ht="20.100000000000001" customHeight="1" x14ac:dyDescent="0.15">
      <c r="C10" s="78"/>
      <c r="D10" s="44" t="s">
        <v>2</v>
      </c>
      <c r="E10" s="37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61"/>
      <c r="AK10" s="10"/>
      <c r="AM10" s="14"/>
    </row>
    <row r="11" spans="1:39" ht="20.100000000000001" customHeight="1" x14ac:dyDescent="0.15">
      <c r="C11" s="78"/>
      <c r="D11" s="45" t="s">
        <v>3</v>
      </c>
      <c r="E11" s="37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61"/>
      <c r="AK11" s="15"/>
      <c r="AL11" s="16"/>
      <c r="AM11" s="14"/>
    </row>
    <row r="12" spans="1:39" ht="20.100000000000001" customHeight="1" x14ac:dyDescent="0.15">
      <c r="C12" s="78"/>
      <c r="D12" s="43" t="s">
        <v>25</v>
      </c>
      <c r="E12" s="37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61"/>
      <c r="AK12" s="10"/>
      <c r="AM12" s="14"/>
    </row>
    <row r="13" spans="1:39" ht="20.100000000000001" customHeight="1" x14ac:dyDescent="0.15">
      <c r="C13" s="78"/>
      <c r="D13" s="43" t="s">
        <v>26</v>
      </c>
      <c r="E13" s="37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61"/>
      <c r="AK13" s="15"/>
      <c r="AL13" s="16"/>
      <c r="AM13" s="14"/>
    </row>
    <row r="14" spans="1:39" s="18" customFormat="1" ht="20.100000000000001" hidden="1" customHeight="1" x14ac:dyDescent="0.15">
      <c r="A14" s="17"/>
      <c r="C14" s="78"/>
      <c r="D14" s="45" t="s">
        <v>11</v>
      </c>
      <c r="E14" s="38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61"/>
      <c r="AK14" s="15"/>
      <c r="AL14" s="16"/>
      <c r="AM14" s="19"/>
    </row>
    <row r="15" spans="1:39" ht="20.100000000000001" hidden="1" customHeight="1" x14ac:dyDescent="0.15">
      <c r="C15" s="78"/>
      <c r="D15" s="46" t="s">
        <v>5</v>
      </c>
      <c r="E15" s="39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61"/>
      <c r="AK15" s="7" t="s">
        <v>5</v>
      </c>
      <c r="AL15" s="16">
        <f>SUM(E15:AI15)</f>
        <v>0</v>
      </c>
    </row>
    <row r="16" spans="1:39" ht="20.100000000000001" customHeight="1" x14ac:dyDescent="0.15">
      <c r="C16" s="78"/>
      <c r="D16" s="47" t="s">
        <v>23</v>
      </c>
      <c r="E16" s="40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61"/>
      <c r="AK16" s="15" t="s">
        <v>4</v>
      </c>
      <c r="AL16" s="16">
        <f>SUM(E16:AI16)</f>
        <v>0</v>
      </c>
      <c r="AM16" s="14"/>
    </row>
    <row r="17" spans="1:39" s="18" customFormat="1" ht="20.100000000000001" customHeight="1" thickBot="1" x14ac:dyDescent="0.2">
      <c r="A17" s="17"/>
      <c r="C17" s="79"/>
      <c r="D17" s="48" t="s">
        <v>24</v>
      </c>
      <c r="E17" s="41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62"/>
      <c r="AK17" s="15"/>
      <c r="AL17" s="16"/>
      <c r="AM17" s="19"/>
    </row>
    <row r="18" spans="1:39" ht="41.25" customHeight="1" x14ac:dyDescent="0.15">
      <c r="C18" s="77" t="str">
        <f>IF(D18="","",VLOOKUP(D18,名簿!$B:$C,2,FALSE))</f>
        <v>事務員</v>
      </c>
      <c r="D18" s="42" t="s">
        <v>63</v>
      </c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57"/>
      <c r="AK18" s="10" t="s">
        <v>15</v>
      </c>
      <c r="AL18" s="8">
        <f>COUNTIF(E18:AI18,"〇")</f>
        <v>0</v>
      </c>
      <c r="AM18" s="14"/>
    </row>
    <row r="19" spans="1:39" ht="20.100000000000001" customHeight="1" x14ac:dyDescent="0.15">
      <c r="C19" s="78"/>
      <c r="D19" s="44" t="s">
        <v>2</v>
      </c>
      <c r="E19" s="37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58"/>
      <c r="AK19" s="10"/>
      <c r="AM19" s="14"/>
    </row>
    <row r="20" spans="1:39" ht="20.100000000000001" customHeight="1" x14ac:dyDescent="0.15">
      <c r="C20" s="78"/>
      <c r="D20" s="45" t="s">
        <v>3</v>
      </c>
      <c r="E20" s="37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58"/>
      <c r="AK20" s="15"/>
      <c r="AL20" s="16"/>
      <c r="AM20" s="14"/>
    </row>
    <row r="21" spans="1:39" ht="20.100000000000001" customHeight="1" x14ac:dyDescent="0.15">
      <c r="C21" s="78"/>
      <c r="D21" s="43" t="s">
        <v>25</v>
      </c>
      <c r="E21" s="37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58"/>
      <c r="AK21" s="10"/>
      <c r="AM21" s="14"/>
    </row>
    <row r="22" spans="1:39" ht="20.100000000000001" customHeight="1" x14ac:dyDescent="0.15">
      <c r="C22" s="78"/>
      <c r="D22" s="43" t="s">
        <v>26</v>
      </c>
      <c r="E22" s="37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58"/>
      <c r="AK22" s="15"/>
      <c r="AL22" s="16"/>
      <c r="AM22" s="14"/>
    </row>
    <row r="23" spans="1:39" s="18" customFormat="1" ht="20.100000000000001" hidden="1" customHeight="1" x14ac:dyDescent="0.15">
      <c r="A23" s="17"/>
      <c r="C23" s="78"/>
      <c r="D23" s="45" t="s">
        <v>11</v>
      </c>
      <c r="E23" s="38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>
        <f>IF(OR(V19="",V20="",AND(V19&lt;=TIME(12,0,0),V20&lt;=TIME(12,0,0)),AND(V19&gt;=TIME(13,0,0),V20&gt;=TIME(13,0,0))),0,VLOOKUP($D18,名簿!$B:$D,3,FALSE))</f>
        <v>0</v>
      </c>
      <c r="W23" s="29">
        <f>IF(OR(W19="",W20="",AND(W19&lt;=TIME(12,0,0),W20&lt;=TIME(12,0,0)),AND(W19&gt;=TIME(13,0,0),W20&gt;=TIME(13,0,0))),0,VLOOKUP($D18,名簿!$B:$D,3,FALSE))</f>
        <v>0</v>
      </c>
      <c r="X23" s="29">
        <f>IF(OR(X19="",X20="",AND(X19&lt;=TIME(12,0,0),X20&lt;=TIME(12,0,0)),AND(X19&gt;=TIME(13,0,0),X20&gt;=TIME(13,0,0))),0,VLOOKUP($D18,名簿!$B:$D,3,FALSE))</f>
        <v>0</v>
      </c>
      <c r="Y23" s="29">
        <f>IF(OR(Y19="",Y20="",AND(Y19&lt;=TIME(12,0,0),Y20&lt;=TIME(12,0,0)),AND(Y19&gt;=TIME(13,0,0),Y20&gt;=TIME(13,0,0))),0,VLOOKUP($D18,名簿!$B:$D,3,FALSE))</f>
        <v>0</v>
      </c>
      <c r="Z23" s="29">
        <f>IF(OR(Z19="",Z20="",AND(Z19&lt;=TIME(12,0,0),Z20&lt;=TIME(12,0,0)),AND(Z19&gt;=TIME(13,0,0),Z20&gt;=TIME(13,0,0))),0,VLOOKUP($D18,名簿!$B:$D,3,FALSE))</f>
        <v>0</v>
      </c>
      <c r="AA23" s="29">
        <f>IF(OR(AA19="",AA20="",AND(AA19&lt;=TIME(12,0,0),AA20&lt;=TIME(12,0,0)),AND(AA19&gt;=TIME(13,0,0),AA20&gt;=TIME(13,0,0))),0,VLOOKUP($D18,名簿!$B:$D,3,FALSE))</f>
        <v>0</v>
      </c>
      <c r="AB23" s="29">
        <f>IF(OR(AB19="",AB20="",AND(AB19&lt;=TIME(12,0,0),AB20&lt;=TIME(12,0,0)),AND(AB19&gt;=TIME(13,0,0),AB20&gt;=TIME(13,0,0))),0,VLOOKUP($D18,名簿!$B:$D,3,FALSE))</f>
        <v>0</v>
      </c>
      <c r="AC23" s="29">
        <f>IF(OR(AC19="",AC20="",AND(AC19&lt;=TIME(12,0,0),AC20&lt;=TIME(12,0,0)),AND(AC19&gt;=TIME(13,0,0),AC20&gt;=TIME(13,0,0))),0,VLOOKUP($D18,名簿!$B:$D,3,FALSE))</f>
        <v>0</v>
      </c>
      <c r="AD23" s="29">
        <f>IF(OR(AD19="",AD20="",AND(AD19&lt;=TIME(12,0,0),AD20&lt;=TIME(12,0,0)),AND(AD19&gt;=TIME(13,0,0),AD20&gt;=TIME(13,0,0))),0,VLOOKUP($D18,名簿!$B:$D,3,FALSE))</f>
        <v>0</v>
      </c>
      <c r="AE23" s="29">
        <f>IF(OR(AE19="",AE20="",AND(AE19&lt;=TIME(12,0,0),AE20&lt;=TIME(12,0,0)),AND(AE19&gt;=TIME(13,0,0),AE20&gt;=TIME(13,0,0))),0,VLOOKUP($D18,名簿!$B:$D,3,FALSE))</f>
        <v>0</v>
      </c>
      <c r="AF23" s="29">
        <f>IF(OR(AF19="",AF20="",AND(AF19&lt;=TIME(12,0,0),AF20&lt;=TIME(12,0,0)),AND(AF19&gt;=TIME(13,0,0),AF20&gt;=TIME(13,0,0))),0,VLOOKUP($D18,名簿!$B:$D,3,FALSE))</f>
        <v>0</v>
      </c>
      <c r="AG23" s="29">
        <f>IF(OR(AG19="",AG20="",AND(AG19&lt;=TIME(12,0,0),AG20&lt;=TIME(12,0,0)),AND(AG19&gt;=TIME(13,0,0),AG20&gt;=TIME(13,0,0))),0,VLOOKUP($D18,名簿!$B:$D,3,FALSE))</f>
        <v>0</v>
      </c>
      <c r="AH23" s="29">
        <f>IF(OR(AH19="",AH20="",AND(AH19&lt;=TIME(12,0,0),AH20&lt;=TIME(12,0,0)),AND(AH19&gt;=TIME(13,0,0),AH20&gt;=TIME(13,0,0))),0,VLOOKUP($D18,名簿!$B:$D,3,FALSE))</f>
        <v>0</v>
      </c>
      <c r="AI23" s="29">
        <f>IF(OR(AI19="",AI20="",AND(AI19&lt;=TIME(12,0,0),AI20&lt;=TIME(12,0,0)),AND(AI19&gt;=TIME(13,0,0),AI20&gt;=TIME(13,0,0))),0,VLOOKUP($D18,名簿!$B:$D,3,FALSE))</f>
        <v>0</v>
      </c>
      <c r="AJ23" s="58"/>
      <c r="AK23" s="15"/>
      <c r="AL23" s="16"/>
      <c r="AM23" s="19"/>
    </row>
    <row r="24" spans="1:39" ht="20.100000000000001" hidden="1" customHeight="1" x14ac:dyDescent="0.15">
      <c r="C24" s="78"/>
      <c r="D24" s="46" t="s">
        <v>5</v>
      </c>
      <c r="E24" s="39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 t="str">
        <f t="shared" ref="V24:AI24" si="2">IF(OR(V19="",V20=""),"",V20-V19-V23)</f>
        <v/>
      </c>
      <c r="W24" s="30" t="str">
        <f t="shared" si="2"/>
        <v/>
      </c>
      <c r="X24" s="30" t="str">
        <f t="shared" si="2"/>
        <v/>
      </c>
      <c r="Y24" s="30" t="str">
        <f t="shared" si="2"/>
        <v/>
      </c>
      <c r="Z24" s="30" t="str">
        <f t="shared" si="2"/>
        <v/>
      </c>
      <c r="AA24" s="30" t="str">
        <f t="shared" si="2"/>
        <v/>
      </c>
      <c r="AB24" s="30" t="str">
        <f t="shared" si="2"/>
        <v/>
      </c>
      <c r="AC24" s="30" t="str">
        <f t="shared" si="2"/>
        <v/>
      </c>
      <c r="AD24" s="30" t="str">
        <f t="shared" si="2"/>
        <v/>
      </c>
      <c r="AE24" s="30" t="str">
        <f t="shared" si="2"/>
        <v/>
      </c>
      <c r="AF24" s="30" t="str">
        <f t="shared" si="2"/>
        <v/>
      </c>
      <c r="AG24" s="30" t="str">
        <f t="shared" si="2"/>
        <v/>
      </c>
      <c r="AH24" s="30" t="str">
        <f t="shared" si="2"/>
        <v/>
      </c>
      <c r="AI24" s="30" t="str">
        <f t="shared" si="2"/>
        <v/>
      </c>
      <c r="AJ24" s="58"/>
      <c r="AK24" s="7" t="s">
        <v>5</v>
      </c>
      <c r="AL24" s="16">
        <f>SUM(E24:AI24)</f>
        <v>0</v>
      </c>
    </row>
    <row r="25" spans="1:39" ht="20.100000000000001" customHeight="1" x14ac:dyDescent="0.15">
      <c r="C25" s="78"/>
      <c r="D25" s="47" t="s">
        <v>23</v>
      </c>
      <c r="E25" s="40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58"/>
      <c r="AK25" s="15" t="s">
        <v>4</v>
      </c>
      <c r="AL25" s="16">
        <f>SUM(E25:AI25)</f>
        <v>0</v>
      </c>
      <c r="AM25" s="14"/>
    </row>
    <row r="26" spans="1:39" s="18" customFormat="1" ht="20.100000000000001" customHeight="1" thickBot="1" x14ac:dyDescent="0.2">
      <c r="A26" s="17"/>
      <c r="C26" s="79"/>
      <c r="D26" s="48" t="s">
        <v>24</v>
      </c>
      <c r="E26" s="41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59"/>
      <c r="AK26" s="15"/>
      <c r="AL26" s="16"/>
      <c r="AM26" s="19"/>
    </row>
    <row r="27" spans="1:39" ht="41.25" customHeight="1" x14ac:dyDescent="0.15">
      <c r="C27" s="77" t="str">
        <f>IF(D27="","",VLOOKUP(D27,名簿!$B:$C,2,FALSE))</f>
        <v>指導員</v>
      </c>
      <c r="D27" s="42" t="s">
        <v>58</v>
      </c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60"/>
      <c r="AK27" s="10" t="s">
        <v>15</v>
      </c>
      <c r="AL27" s="8">
        <f>COUNTIF(E27:AI27,"〇")</f>
        <v>0</v>
      </c>
      <c r="AM27" s="14"/>
    </row>
    <row r="28" spans="1:39" ht="20.100000000000001" customHeight="1" x14ac:dyDescent="0.15">
      <c r="C28" s="78"/>
      <c r="D28" s="44" t="s">
        <v>2</v>
      </c>
      <c r="E28" s="37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61"/>
      <c r="AK28" s="10"/>
      <c r="AM28" s="14"/>
    </row>
    <row r="29" spans="1:39" ht="20.100000000000001" customHeight="1" x14ac:dyDescent="0.15">
      <c r="C29" s="78"/>
      <c r="D29" s="45" t="s">
        <v>3</v>
      </c>
      <c r="E29" s="37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61"/>
      <c r="AK29" s="15"/>
      <c r="AL29" s="16"/>
      <c r="AM29" s="14"/>
    </row>
    <row r="30" spans="1:39" ht="20.100000000000001" customHeight="1" x14ac:dyDescent="0.15">
      <c r="C30" s="78"/>
      <c r="D30" s="43" t="s">
        <v>25</v>
      </c>
      <c r="E30" s="37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61"/>
      <c r="AK30" s="10"/>
      <c r="AM30" s="14"/>
    </row>
    <row r="31" spans="1:39" ht="20.100000000000001" customHeight="1" x14ac:dyDescent="0.15">
      <c r="C31" s="78"/>
      <c r="D31" s="43" t="s">
        <v>26</v>
      </c>
      <c r="E31" s="37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61"/>
      <c r="AK31" s="15"/>
      <c r="AL31" s="16"/>
      <c r="AM31" s="14"/>
    </row>
    <row r="32" spans="1:39" s="18" customFormat="1" ht="20.100000000000001" hidden="1" customHeight="1" x14ac:dyDescent="0.15">
      <c r="A32" s="17"/>
      <c r="C32" s="78"/>
      <c r="D32" s="45" t="s">
        <v>11</v>
      </c>
      <c r="E32" s="38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>
        <f>IF(OR(V28="",V29="",AND(V28&lt;=TIME(12,0,0),V29&lt;=TIME(12,0,0)),AND(V28&gt;=TIME(13,0,0),V29&gt;=TIME(13,0,0))),0,VLOOKUP($D27,名簿!$B:$D,3,FALSE))</f>
        <v>0</v>
      </c>
      <c r="W32" s="29">
        <f>IF(OR(W28="",W29="",AND(W28&lt;=TIME(12,0,0),W29&lt;=TIME(12,0,0)),AND(W28&gt;=TIME(13,0,0),W29&gt;=TIME(13,0,0))),0,VLOOKUP($D27,名簿!$B:$D,3,FALSE))</f>
        <v>0</v>
      </c>
      <c r="X32" s="29">
        <f>IF(OR(X28="",X29="",AND(X28&lt;=TIME(12,0,0),X29&lt;=TIME(12,0,0)),AND(X28&gt;=TIME(13,0,0),X29&gt;=TIME(13,0,0))),0,VLOOKUP($D27,名簿!$B:$D,3,FALSE))</f>
        <v>0</v>
      </c>
      <c r="Y32" s="29">
        <f>IF(OR(Y28="",Y29="",AND(Y28&lt;=TIME(12,0,0),Y29&lt;=TIME(12,0,0)),AND(Y28&gt;=TIME(13,0,0),Y29&gt;=TIME(13,0,0))),0,VLOOKUP($D27,名簿!$B:$D,3,FALSE))</f>
        <v>0</v>
      </c>
      <c r="Z32" s="29">
        <f>IF(OR(Z28="",Z29="",AND(Z28&lt;=TIME(12,0,0),Z29&lt;=TIME(12,0,0)),AND(Z28&gt;=TIME(13,0,0),Z29&gt;=TIME(13,0,0))),0,VLOOKUP($D27,名簿!$B:$D,3,FALSE))</f>
        <v>0</v>
      </c>
      <c r="AA32" s="29">
        <f>IF(OR(AA28="",AA29="",AND(AA28&lt;=TIME(12,0,0),AA29&lt;=TIME(12,0,0)),AND(AA28&gt;=TIME(13,0,0),AA29&gt;=TIME(13,0,0))),0,VLOOKUP($D27,名簿!$B:$D,3,FALSE))</f>
        <v>0</v>
      </c>
      <c r="AB32" s="29">
        <f>IF(OR(AB28="",AB29="",AND(AB28&lt;=TIME(12,0,0),AB29&lt;=TIME(12,0,0)),AND(AB28&gt;=TIME(13,0,0),AB29&gt;=TIME(13,0,0))),0,VLOOKUP($D27,名簿!$B:$D,3,FALSE))</f>
        <v>0</v>
      </c>
      <c r="AC32" s="29">
        <f>IF(OR(AC28="",AC29="",AND(AC28&lt;=TIME(12,0,0),AC29&lt;=TIME(12,0,0)),AND(AC28&gt;=TIME(13,0,0),AC29&gt;=TIME(13,0,0))),0,VLOOKUP($D27,名簿!$B:$D,3,FALSE))</f>
        <v>0</v>
      </c>
      <c r="AD32" s="29">
        <f>IF(OR(AD28="",AD29="",AND(AD28&lt;=TIME(12,0,0),AD29&lt;=TIME(12,0,0)),AND(AD28&gt;=TIME(13,0,0),AD29&gt;=TIME(13,0,0))),0,VLOOKUP($D27,名簿!$B:$D,3,FALSE))</f>
        <v>0</v>
      </c>
      <c r="AE32" s="29">
        <f>IF(OR(AE28="",AE29="",AND(AE28&lt;=TIME(12,0,0),AE29&lt;=TIME(12,0,0)),AND(AE28&gt;=TIME(13,0,0),AE29&gt;=TIME(13,0,0))),0,VLOOKUP($D27,名簿!$B:$D,3,FALSE))</f>
        <v>0</v>
      </c>
      <c r="AF32" s="29">
        <f>IF(OR(AF28="",AF29="",AND(AF28&lt;=TIME(12,0,0),AF29&lt;=TIME(12,0,0)),AND(AF28&gt;=TIME(13,0,0),AF29&gt;=TIME(13,0,0))),0,VLOOKUP($D27,名簿!$B:$D,3,FALSE))</f>
        <v>0</v>
      </c>
      <c r="AG32" s="29">
        <f>IF(OR(AG28="",AG29="",AND(AG28&lt;=TIME(12,0,0),AG29&lt;=TIME(12,0,0)),AND(AG28&gt;=TIME(13,0,0),AG29&gt;=TIME(13,0,0))),0,VLOOKUP($D27,名簿!$B:$D,3,FALSE))</f>
        <v>0</v>
      </c>
      <c r="AH32" s="29">
        <f>IF(OR(AH28="",AH29="",AND(AH28&lt;=TIME(12,0,0),AH29&lt;=TIME(12,0,0)),AND(AH28&gt;=TIME(13,0,0),AH29&gt;=TIME(13,0,0))),0,VLOOKUP($D27,名簿!$B:$D,3,FALSE))</f>
        <v>0</v>
      </c>
      <c r="AI32" s="29">
        <f>IF(OR(AI28="",AI29="",AND(AI28&lt;=TIME(12,0,0),AI29&lt;=TIME(12,0,0)),AND(AI28&gt;=TIME(13,0,0),AI29&gt;=TIME(13,0,0))),0,VLOOKUP($D27,名簿!$B:$D,3,FALSE))</f>
        <v>0</v>
      </c>
      <c r="AJ32" s="61"/>
      <c r="AK32" s="15"/>
      <c r="AL32" s="16"/>
      <c r="AM32" s="19"/>
    </row>
    <row r="33" spans="1:39" ht="20.100000000000001" hidden="1" customHeight="1" x14ac:dyDescent="0.15">
      <c r="C33" s="78"/>
      <c r="D33" s="46" t="s">
        <v>5</v>
      </c>
      <c r="E33" s="39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 t="str">
        <f t="shared" ref="V33:AI33" si="3">IF(OR(V28="",V29=""),"",V29-V28-V32)</f>
        <v/>
      </c>
      <c r="W33" s="30" t="str">
        <f t="shared" si="3"/>
        <v/>
      </c>
      <c r="X33" s="30" t="str">
        <f t="shared" si="3"/>
        <v/>
      </c>
      <c r="Y33" s="30" t="str">
        <f t="shared" si="3"/>
        <v/>
      </c>
      <c r="Z33" s="30" t="str">
        <f t="shared" si="3"/>
        <v/>
      </c>
      <c r="AA33" s="30" t="str">
        <f t="shared" si="3"/>
        <v/>
      </c>
      <c r="AB33" s="30" t="str">
        <f t="shared" si="3"/>
        <v/>
      </c>
      <c r="AC33" s="30" t="str">
        <f t="shared" si="3"/>
        <v/>
      </c>
      <c r="AD33" s="30" t="str">
        <f t="shared" si="3"/>
        <v/>
      </c>
      <c r="AE33" s="30" t="str">
        <f t="shared" si="3"/>
        <v/>
      </c>
      <c r="AF33" s="30" t="str">
        <f t="shared" si="3"/>
        <v/>
      </c>
      <c r="AG33" s="30" t="str">
        <f t="shared" si="3"/>
        <v/>
      </c>
      <c r="AH33" s="30" t="str">
        <f t="shared" si="3"/>
        <v/>
      </c>
      <c r="AI33" s="30" t="str">
        <f t="shared" si="3"/>
        <v/>
      </c>
      <c r="AJ33" s="61"/>
      <c r="AK33" s="7" t="s">
        <v>5</v>
      </c>
      <c r="AL33" s="16">
        <f>SUM(E33:AI33)</f>
        <v>0</v>
      </c>
    </row>
    <row r="34" spans="1:39" ht="20.100000000000001" customHeight="1" x14ac:dyDescent="0.15">
      <c r="C34" s="78"/>
      <c r="D34" s="47" t="s">
        <v>23</v>
      </c>
      <c r="E34" s="40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61"/>
      <c r="AK34" s="15" t="s">
        <v>4</v>
      </c>
      <c r="AL34" s="16">
        <f>SUM(E34:AI34)</f>
        <v>0</v>
      </c>
      <c r="AM34" s="14"/>
    </row>
    <row r="35" spans="1:39" s="18" customFormat="1" ht="20.100000000000001" customHeight="1" thickBot="1" x14ac:dyDescent="0.2">
      <c r="A35" s="17"/>
      <c r="C35" s="79"/>
      <c r="D35" s="48" t="s">
        <v>24</v>
      </c>
      <c r="E35" s="41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62"/>
      <c r="AK35" s="15"/>
      <c r="AL35" s="16"/>
      <c r="AM35" s="19"/>
    </row>
    <row r="36" spans="1:39" ht="41.25" customHeight="1" x14ac:dyDescent="0.15">
      <c r="C36" s="77" t="str">
        <f>IF(D36="","",VLOOKUP(D36,名簿!$B:$C,2,FALSE))</f>
        <v>指導員</v>
      </c>
      <c r="D36" s="42" t="s">
        <v>59</v>
      </c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60"/>
      <c r="AK36" s="10" t="s">
        <v>15</v>
      </c>
      <c r="AL36" s="8">
        <f>COUNTIF(E36:AI36,"〇")</f>
        <v>0</v>
      </c>
      <c r="AM36" s="14"/>
    </row>
    <row r="37" spans="1:39" ht="20.100000000000001" customHeight="1" x14ac:dyDescent="0.15">
      <c r="C37" s="78"/>
      <c r="D37" s="44" t="s">
        <v>2</v>
      </c>
      <c r="E37" s="37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61"/>
      <c r="AK37" s="10"/>
      <c r="AM37" s="14"/>
    </row>
    <row r="38" spans="1:39" ht="20.100000000000001" customHeight="1" x14ac:dyDescent="0.15">
      <c r="C38" s="78"/>
      <c r="D38" s="45" t="s">
        <v>3</v>
      </c>
      <c r="E38" s="37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61"/>
      <c r="AK38" s="15"/>
      <c r="AL38" s="16"/>
      <c r="AM38" s="14"/>
    </row>
    <row r="39" spans="1:39" ht="20.100000000000001" customHeight="1" x14ac:dyDescent="0.15">
      <c r="C39" s="78"/>
      <c r="D39" s="43" t="s">
        <v>25</v>
      </c>
      <c r="E39" s="37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61"/>
      <c r="AK39" s="10"/>
      <c r="AM39" s="14"/>
    </row>
    <row r="40" spans="1:39" ht="20.100000000000001" customHeight="1" x14ac:dyDescent="0.15">
      <c r="C40" s="78"/>
      <c r="D40" s="43" t="s">
        <v>26</v>
      </c>
      <c r="E40" s="37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61"/>
      <c r="AK40" s="15"/>
      <c r="AL40" s="16"/>
      <c r="AM40" s="14"/>
    </row>
    <row r="41" spans="1:39" s="18" customFormat="1" ht="20.100000000000001" hidden="1" customHeight="1" x14ac:dyDescent="0.15">
      <c r="A41" s="17"/>
      <c r="C41" s="78"/>
      <c r="D41" s="45" t="s">
        <v>11</v>
      </c>
      <c r="E41" s="38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>
        <f>IF(OR(V37="",V38="",AND(V37&lt;=TIME(12,0,0),V38&lt;=TIME(12,0,0)),AND(V37&gt;=TIME(13,0,0),V38&gt;=TIME(13,0,0))),0,VLOOKUP($D36,名簿!$B:$D,3,FALSE))</f>
        <v>0</v>
      </c>
      <c r="W41" s="29">
        <f>IF(OR(W37="",W38="",AND(W37&lt;=TIME(12,0,0),W38&lt;=TIME(12,0,0)),AND(W37&gt;=TIME(13,0,0),W38&gt;=TIME(13,0,0))),0,VLOOKUP($D36,名簿!$B:$D,3,FALSE))</f>
        <v>0</v>
      </c>
      <c r="X41" s="29">
        <f>IF(OR(X37="",X38="",AND(X37&lt;=TIME(12,0,0),X38&lt;=TIME(12,0,0)),AND(X37&gt;=TIME(13,0,0),X38&gt;=TIME(13,0,0))),0,VLOOKUP($D36,名簿!$B:$D,3,FALSE))</f>
        <v>0</v>
      </c>
      <c r="Y41" s="29">
        <f>IF(OR(Y37="",Y38="",AND(Y37&lt;=TIME(12,0,0),Y38&lt;=TIME(12,0,0)),AND(Y37&gt;=TIME(13,0,0),Y38&gt;=TIME(13,0,0))),0,VLOOKUP($D36,名簿!$B:$D,3,FALSE))</f>
        <v>0</v>
      </c>
      <c r="Z41" s="29">
        <f>IF(OR(Z37="",Z38="",AND(Z37&lt;=TIME(12,0,0),Z38&lt;=TIME(12,0,0)),AND(Z37&gt;=TIME(13,0,0),Z38&gt;=TIME(13,0,0))),0,VLOOKUP($D36,名簿!$B:$D,3,FALSE))</f>
        <v>0</v>
      </c>
      <c r="AA41" s="29">
        <f>IF(OR(AA37="",AA38="",AND(AA37&lt;=TIME(12,0,0),AA38&lt;=TIME(12,0,0)),AND(AA37&gt;=TIME(13,0,0),AA38&gt;=TIME(13,0,0))),0,VLOOKUP($D36,名簿!$B:$D,3,FALSE))</f>
        <v>0</v>
      </c>
      <c r="AB41" s="29">
        <f>IF(OR(AB37="",AB38="",AND(AB37&lt;=TIME(12,0,0),AB38&lt;=TIME(12,0,0)),AND(AB37&gt;=TIME(13,0,0),AB38&gt;=TIME(13,0,0))),0,VLOOKUP($D36,名簿!$B:$D,3,FALSE))</f>
        <v>0</v>
      </c>
      <c r="AC41" s="29">
        <f>IF(OR(AC37="",AC38="",AND(AC37&lt;=TIME(12,0,0),AC38&lt;=TIME(12,0,0)),AND(AC37&gt;=TIME(13,0,0),AC38&gt;=TIME(13,0,0))),0,VLOOKUP($D36,名簿!$B:$D,3,FALSE))</f>
        <v>0</v>
      </c>
      <c r="AD41" s="29">
        <f>IF(OR(AD37="",AD38="",AND(AD37&lt;=TIME(12,0,0),AD38&lt;=TIME(12,0,0)),AND(AD37&gt;=TIME(13,0,0),AD38&gt;=TIME(13,0,0))),0,VLOOKUP($D36,名簿!$B:$D,3,FALSE))</f>
        <v>0</v>
      </c>
      <c r="AE41" s="29">
        <f>IF(OR(AE37="",AE38="",AND(AE37&lt;=TIME(12,0,0),AE38&lt;=TIME(12,0,0)),AND(AE37&gt;=TIME(13,0,0),AE38&gt;=TIME(13,0,0))),0,VLOOKUP($D36,名簿!$B:$D,3,FALSE))</f>
        <v>0</v>
      </c>
      <c r="AF41" s="29">
        <f>IF(OR(AF37="",AF38="",AND(AF37&lt;=TIME(12,0,0),AF38&lt;=TIME(12,0,0)),AND(AF37&gt;=TIME(13,0,0),AF38&gt;=TIME(13,0,0))),0,VLOOKUP($D36,名簿!$B:$D,3,FALSE))</f>
        <v>0</v>
      </c>
      <c r="AG41" s="29">
        <f>IF(OR(AG37="",AG38="",AND(AG37&lt;=TIME(12,0,0),AG38&lt;=TIME(12,0,0)),AND(AG37&gt;=TIME(13,0,0),AG38&gt;=TIME(13,0,0))),0,VLOOKUP($D36,名簿!$B:$D,3,FALSE))</f>
        <v>0</v>
      </c>
      <c r="AH41" s="29">
        <f>IF(OR(AH37="",AH38="",AND(AH37&lt;=TIME(12,0,0),AH38&lt;=TIME(12,0,0)),AND(AH37&gt;=TIME(13,0,0),AH38&gt;=TIME(13,0,0))),0,VLOOKUP($D36,名簿!$B:$D,3,FALSE))</f>
        <v>0</v>
      </c>
      <c r="AI41" s="29">
        <f>IF(OR(AI37="",AI38="",AND(AI37&lt;=TIME(12,0,0),AI38&lt;=TIME(12,0,0)),AND(AI37&gt;=TIME(13,0,0),AI38&gt;=TIME(13,0,0))),0,VLOOKUP($D36,名簿!$B:$D,3,FALSE))</f>
        <v>0</v>
      </c>
      <c r="AJ41" s="61"/>
      <c r="AK41" s="15"/>
      <c r="AL41" s="16"/>
      <c r="AM41" s="19"/>
    </row>
    <row r="42" spans="1:39" ht="20.100000000000001" hidden="1" customHeight="1" x14ac:dyDescent="0.15">
      <c r="C42" s="78"/>
      <c r="D42" s="46" t="s">
        <v>5</v>
      </c>
      <c r="E42" s="39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 t="str">
        <f t="shared" ref="V42:AI42" si="4">IF(OR(V37="",V38=""),"",V38-V37-V41)</f>
        <v/>
      </c>
      <c r="W42" s="30" t="str">
        <f t="shared" si="4"/>
        <v/>
      </c>
      <c r="X42" s="30" t="str">
        <f t="shared" si="4"/>
        <v/>
      </c>
      <c r="Y42" s="30" t="str">
        <f t="shared" si="4"/>
        <v/>
      </c>
      <c r="Z42" s="30" t="str">
        <f t="shared" si="4"/>
        <v/>
      </c>
      <c r="AA42" s="30" t="str">
        <f t="shared" si="4"/>
        <v/>
      </c>
      <c r="AB42" s="30" t="str">
        <f t="shared" si="4"/>
        <v/>
      </c>
      <c r="AC42" s="30" t="str">
        <f t="shared" si="4"/>
        <v/>
      </c>
      <c r="AD42" s="30" t="str">
        <f t="shared" si="4"/>
        <v/>
      </c>
      <c r="AE42" s="30" t="str">
        <f t="shared" si="4"/>
        <v/>
      </c>
      <c r="AF42" s="30" t="str">
        <f t="shared" si="4"/>
        <v/>
      </c>
      <c r="AG42" s="30" t="str">
        <f t="shared" si="4"/>
        <v/>
      </c>
      <c r="AH42" s="30" t="str">
        <f t="shared" si="4"/>
        <v/>
      </c>
      <c r="AI42" s="30" t="str">
        <f t="shared" si="4"/>
        <v/>
      </c>
      <c r="AJ42" s="61"/>
      <c r="AK42" s="7" t="s">
        <v>5</v>
      </c>
      <c r="AL42" s="16">
        <f>SUM(E42:AI42)</f>
        <v>0</v>
      </c>
    </row>
    <row r="43" spans="1:39" ht="20.100000000000001" customHeight="1" x14ac:dyDescent="0.15">
      <c r="C43" s="78"/>
      <c r="D43" s="47" t="s">
        <v>23</v>
      </c>
      <c r="E43" s="40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61"/>
      <c r="AK43" s="15" t="s">
        <v>4</v>
      </c>
      <c r="AL43" s="16">
        <f>SUM(E43:AI43)</f>
        <v>0</v>
      </c>
      <c r="AM43" s="14"/>
    </row>
    <row r="44" spans="1:39" s="18" customFormat="1" ht="20.100000000000001" customHeight="1" thickBot="1" x14ac:dyDescent="0.2">
      <c r="A44" s="17"/>
      <c r="C44" s="79"/>
      <c r="D44" s="48" t="s">
        <v>24</v>
      </c>
      <c r="E44" s="41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62"/>
      <c r="AK44" s="15"/>
      <c r="AL44" s="16"/>
      <c r="AM44" s="19"/>
    </row>
    <row r="45" spans="1:39" ht="41.25" customHeight="1" x14ac:dyDescent="0.15">
      <c r="C45" s="77" t="str">
        <f>IF(D45="","",VLOOKUP(D45,名簿!$B:$C,2,FALSE))</f>
        <v>指導員</v>
      </c>
      <c r="D45" s="42" t="s">
        <v>73</v>
      </c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60"/>
      <c r="AK45" s="10" t="s">
        <v>15</v>
      </c>
      <c r="AL45" s="8">
        <f>COUNTIF(E45:AI45,"〇")</f>
        <v>0</v>
      </c>
      <c r="AM45" s="14"/>
    </row>
    <row r="46" spans="1:39" ht="20.100000000000001" customHeight="1" x14ac:dyDescent="0.15">
      <c r="C46" s="78"/>
      <c r="D46" s="44" t="s">
        <v>2</v>
      </c>
      <c r="E46" s="37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61"/>
      <c r="AK46" s="10"/>
      <c r="AM46" s="14"/>
    </row>
    <row r="47" spans="1:39" ht="20.100000000000001" customHeight="1" x14ac:dyDescent="0.15">
      <c r="C47" s="78"/>
      <c r="D47" s="45" t="s">
        <v>3</v>
      </c>
      <c r="E47" s="37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61"/>
      <c r="AK47" s="15"/>
      <c r="AL47" s="16"/>
      <c r="AM47" s="14"/>
    </row>
    <row r="48" spans="1:39" ht="20.100000000000001" customHeight="1" x14ac:dyDescent="0.15">
      <c r="C48" s="78"/>
      <c r="D48" s="43" t="s">
        <v>25</v>
      </c>
      <c r="E48" s="37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61"/>
      <c r="AK48" s="10"/>
      <c r="AM48" s="14"/>
    </row>
    <row r="49" spans="1:39" ht="20.100000000000001" customHeight="1" x14ac:dyDescent="0.15">
      <c r="C49" s="78"/>
      <c r="D49" s="43" t="s">
        <v>26</v>
      </c>
      <c r="E49" s="37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61"/>
      <c r="AK49" s="15"/>
      <c r="AL49" s="16"/>
      <c r="AM49" s="14"/>
    </row>
    <row r="50" spans="1:39" s="18" customFormat="1" ht="20.100000000000001" hidden="1" customHeight="1" x14ac:dyDescent="0.15">
      <c r="A50" s="17"/>
      <c r="C50" s="78"/>
      <c r="D50" s="45" t="s">
        <v>11</v>
      </c>
      <c r="E50" s="38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>
        <f>IF(OR(V46="",V47="",AND(V46&lt;=TIME(12,0,0),V47&lt;=TIME(12,0,0)),AND(V46&gt;=TIME(13,0,0),V47&gt;=TIME(13,0,0))),0,VLOOKUP($D45,名簿!$B:$D,3,FALSE))</f>
        <v>0</v>
      </c>
      <c r="W50" s="29">
        <f>IF(OR(W46="",W47="",AND(W46&lt;=TIME(12,0,0),W47&lt;=TIME(12,0,0)),AND(W46&gt;=TIME(13,0,0),W47&gt;=TIME(13,0,0))),0,VLOOKUP($D45,名簿!$B:$D,3,FALSE))</f>
        <v>0</v>
      </c>
      <c r="X50" s="29">
        <f>IF(OR(X46="",X47="",AND(X46&lt;=TIME(12,0,0),X47&lt;=TIME(12,0,0)),AND(X46&gt;=TIME(13,0,0),X47&gt;=TIME(13,0,0))),0,VLOOKUP($D45,名簿!$B:$D,3,FALSE))</f>
        <v>0</v>
      </c>
      <c r="Y50" s="29">
        <f>IF(OR(Y46="",Y47="",AND(Y46&lt;=TIME(12,0,0),Y47&lt;=TIME(12,0,0)),AND(Y46&gt;=TIME(13,0,0),Y47&gt;=TIME(13,0,0))),0,VLOOKUP($D45,名簿!$B:$D,3,FALSE))</f>
        <v>0</v>
      </c>
      <c r="Z50" s="29">
        <f>IF(OR(Z46="",Z47="",AND(Z46&lt;=TIME(12,0,0),Z47&lt;=TIME(12,0,0)),AND(Z46&gt;=TIME(13,0,0),Z47&gt;=TIME(13,0,0))),0,VLOOKUP($D45,名簿!$B:$D,3,FALSE))</f>
        <v>0</v>
      </c>
      <c r="AA50" s="29">
        <f>IF(OR(AA46="",AA47="",AND(AA46&lt;=TIME(12,0,0),AA47&lt;=TIME(12,0,0)),AND(AA46&gt;=TIME(13,0,0),AA47&gt;=TIME(13,0,0))),0,VLOOKUP($D45,名簿!$B:$D,3,FALSE))</f>
        <v>0</v>
      </c>
      <c r="AB50" s="29">
        <f>IF(OR(AB46="",AB47="",AND(AB46&lt;=TIME(12,0,0),AB47&lt;=TIME(12,0,0)),AND(AB46&gt;=TIME(13,0,0),AB47&gt;=TIME(13,0,0))),0,VLOOKUP($D45,名簿!$B:$D,3,FALSE))</f>
        <v>0</v>
      </c>
      <c r="AC50" s="29">
        <f>IF(OR(AC46="",AC47="",AND(AC46&lt;=TIME(12,0,0),AC47&lt;=TIME(12,0,0)),AND(AC46&gt;=TIME(13,0,0),AC47&gt;=TIME(13,0,0))),0,VLOOKUP($D45,名簿!$B:$D,3,FALSE))</f>
        <v>0</v>
      </c>
      <c r="AD50" s="29">
        <f>IF(OR(AD46="",AD47="",AND(AD46&lt;=TIME(12,0,0),AD47&lt;=TIME(12,0,0)),AND(AD46&gt;=TIME(13,0,0),AD47&gt;=TIME(13,0,0))),0,VLOOKUP($D45,名簿!$B:$D,3,FALSE))</f>
        <v>0</v>
      </c>
      <c r="AE50" s="29">
        <f>IF(OR(AE46="",AE47="",AND(AE46&lt;=TIME(12,0,0),AE47&lt;=TIME(12,0,0)),AND(AE46&gt;=TIME(13,0,0),AE47&gt;=TIME(13,0,0))),0,VLOOKUP($D45,名簿!$B:$D,3,FALSE))</f>
        <v>0</v>
      </c>
      <c r="AF50" s="29">
        <f>IF(OR(AF46="",AF47="",AND(AF46&lt;=TIME(12,0,0),AF47&lt;=TIME(12,0,0)),AND(AF46&gt;=TIME(13,0,0),AF47&gt;=TIME(13,0,0))),0,VLOOKUP($D45,名簿!$B:$D,3,FALSE))</f>
        <v>0</v>
      </c>
      <c r="AG50" s="29">
        <f>IF(OR(AG46="",AG47="",AND(AG46&lt;=TIME(12,0,0),AG47&lt;=TIME(12,0,0)),AND(AG46&gt;=TIME(13,0,0),AG47&gt;=TIME(13,0,0))),0,VLOOKUP($D45,名簿!$B:$D,3,FALSE))</f>
        <v>0</v>
      </c>
      <c r="AH50" s="29">
        <f>IF(OR(AH46="",AH47="",AND(AH46&lt;=TIME(12,0,0),AH47&lt;=TIME(12,0,0)),AND(AH46&gt;=TIME(13,0,0),AH47&gt;=TIME(13,0,0))),0,VLOOKUP($D45,名簿!$B:$D,3,FALSE))</f>
        <v>0</v>
      </c>
      <c r="AI50" s="29">
        <f>IF(OR(AI46="",AI47="",AND(AI46&lt;=TIME(12,0,0),AI47&lt;=TIME(12,0,0)),AND(AI46&gt;=TIME(13,0,0),AI47&gt;=TIME(13,0,0))),0,VLOOKUP($D45,名簿!$B:$D,3,FALSE))</f>
        <v>0</v>
      </c>
      <c r="AJ50" s="61"/>
      <c r="AK50" s="15"/>
      <c r="AL50" s="16"/>
      <c r="AM50" s="19"/>
    </row>
    <row r="51" spans="1:39" ht="20.100000000000001" hidden="1" customHeight="1" x14ac:dyDescent="0.15">
      <c r="C51" s="78"/>
      <c r="D51" s="46" t="s">
        <v>5</v>
      </c>
      <c r="E51" s="39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 t="str">
        <f t="shared" ref="V51:AI51" si="5">IF(OR(V46="",V47=""),"",V47-V46-V50)</f>
        <v/>
      </c>
      <c r="W51" s="30" t="str">
        <f t="shared" si="5"/>
        <v/>
      </c>
      <c r="X51" s="30" t="str">
        <f t="shared" si="5"/>
        <v/>
      </c>
      <c r="Y51" s="30" t="str">
        <f t="shared" si="5"/>
        <v/>
      </c>
      <c r="Z51" s="30" t="str">
        <f t="shared" si="5"/>
        <v/>
      </c>
      <c r="AA51" s="30" t="str">
        <f t="shared" si="5"/>
        <v/>
      </c>
      <c r="AB51" s="30" t="str">
        <f t="shared" si="5"/>
        <v/>
      </c>
      <c r="AC51" s="30" t="str">
        <f t="shared" si="5"/>
        <v/>
      </c>
      <c r="AD51" s="30" t="str">
        <f t="shared" si="5"/>
        <v/>
      </c>
      <c r="AE51" s="30" t="str">
        <f t="shared" si="5"/>
        <v/>
      </c>
      <c r="AF51" s="30" t="str">
        <f t="shared" si="5"/>
        <v/>
      </c>
      <c r="AG51" s="30" t="str">
        <f t="shared" si="5"/>
        <v/>
      </c>
      <c r="AH51" s="30" t="str">
        <f t="shared" si="5"/>
        <v/>
      </c>
      <c r="AI51" s="30" t="str">
        <f t="shared" si="5"/>
        <v/>
      </c>
      <c r="AJ51" s="61"/>
      <c r="AK51" s="7" t="s">
        <v>5</v>
      </c>
      <c r="AL51" s="16">
        <f>SUM(E51:AI51)</f>
        <v>0</v>
      </c>
    </row>
    <row r="52" spans="1:39" ht="20.100000000000001" customHeight="1" x14ac:dyDescent="0.15">
      <c r="C52" s="78"/>
      <c r="D52" s="47" t="s">
        <v>23</v>
      </c>
      <c r="E52" s="40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61"/>
      <c r="AK52" s="15" t="s">
        <v>4</v>
      </c>
      <c r="AL52" s="16">
        <f>SUM(E52:AI52)</f>
        <v>0</v>
      </c>
      <c r="AM52" s="14"/>
    </row>
    <row r="53" spans="1:39" s="18" customFormat="1" ht="20.100000000000001" customHeight="1" thickBot="1" x14ac:dyDescent="0.2">
      <c r="A53" s="17"/>
      <c r="C53" s="79"/>
      <c r="D53" s="48" t="s">
        <v>24</v>
      </c>
      <c r="E53" s="41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62"/>
      <c r="AK53" s="15"/>
      <c r="AL53" s="16"/>
      <c r="AM53" s="19"/>
    </row>
    <row r="55" spans="1:39" x14ac:dyDescent="0.15">
      <c r="G55" s="20"/>
      <c r="H55" s="21"/>
      <c r="N55" s="20"/>
      <c r="O55" s="21"/>
      <c r="U55" s="20"/>
      <c r="V55" s="21"/>
      <c r="AB55" s="20"/>
      <c r="AC55" s="21"/>
      <c r="AK55" s="13"/>
    </row>
  </sheetData>
  <sheetProtection formatCells="0" formatColumns="0" formatRows="0" selectLockedCells="1"/>
  <mergeCells count="18">
    <mergeCell ref="E1:T4"/>
    <mergeCell ref="C5:D5"/>
    <mergeCell ref="E5:G5"/>
    <mergeCell ref="N5:Q5"/>
    <mergeCell ref="R5:S5"/>
    <mergeCell ref="C45:C53"/>
    <mergeCell ref="AJ45:AJ53"/>
    <mergeCell ref="C36:C44"/>
    <mergeCell ref="AJ36:AJ44"/>
    <mergeCell ref="AJ7:AJ8"/>
    <mergeCell ref="C9:C17"/>
    <mergeCell ref="AJ9:AJ17"/>
    <mergeCell ref="C18:C26"/>
    <mergeCell ref="AJ18:AJ26"/>
    <mergeCell ref="C27:C35"/>
    <mergeCell ref="AJ27:AJ35"/>
    <mergeCell ref="C7:C8"/>
    <mergeCell ref="D7:D8"/>
  </mergeCells>
  <phoneticPr fontId="1"/>
  <conditionalFormatting sqref="E8:AI8">
    <cfRule type="expression" dxfId="1" priority="1" stopIfTrue="1">
      <formula>WEEKDAY(E8,1)=7</formula>
    </cfRule>
    <cfRule type="expression" dxfId="0" priority="2" stopIfTrue="1">
      <formula>WEEKDAY(E8,1)=1</formula>
    </cfRule>
  </conditionalFormatting>
  <dataValidations count="1">
    <dataValidation imeMode="off" allowBlank="1" showInputMessage="1" showErrorMessage="1" sqref="A1:A2" xr:uid="{A3F2FD45-34AD-45DA-BB20-15CEBF7EAFD7}"/>
  </dataValidations>
  <printOptions horizontalCentered="1"/>
  <pageMargins left="0.9055118110236221" right="0.51181102362204722" top="0.55118110236220474" bottom="0.55118110236220474" header="0.31496062992125984" footer="0.31496062992125984"/>
  <pageSetup paperSize="8" scale="7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322BE21-27A9-4D06-84FB-C03647A7B202}">
          <x14:formula1>
            <xm:f>名簿!$B$4:$B$28</xm:f>
          </x14:formula1>
          <xm:sqref>D9 D18 D27 D36</xm:sqref>
        </x14:dataValidation>
        <x14:dataValidation type="list" allowBlank="1" showInputMessage="1" showErrorMessage="1" xr:uid="{565E04C1-4EFD-479C-8F03-15E9EB2ECFB8}">
          <x14:formula1>
            <xm:f>設定項目!$D$2:$D$10</xm:f>
          </x14:formula1>
          <xm:sqref>E9:AI9 E18:AI18 E27:AI27 E36:AI36 E45:AI45</xm:sqref>
        </x14:dataValidation>
        <x14:dataValidation type="list" allowBlank="1" showInputMessage="1" showErrorMessage="1" xr:uid="{3CA7B3BE-B3A8-4F67-BF17-5FF49F2A7793}">
          <x14:formula1>
            <xm:f>名簿!$B$4:$B$29</xm:f>
          </x14:formula1>
          <xm:sqref>D45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29"/>
  <sheetViews>
    <sheetView topLeftCell="A16" workbookViewId="0">
      <selection activeCell="B30" sqref="B30"/>
    </sheetView>
  </sheetViews>
  <sheetFormatPr defaultRowHeight="13.5" x14ac:dyDescent="0.15"/>
  <cols>
    <col min="2" max="2" width="12.375" bestFit="1" customWidth="1"/>
    <col min="3" max="3" width="14.375" bestFit="1" customWidth="1"/>
  </cols>
  <sheetData>
    <row r="2" spans="2:4" x14ac:dyDescent="0.15">
      <c r="B2" t="s">
        <v>0</v>
      </c>
      <c r="C2" t="s">
        <v>10</v>
      </c>
      <c r="D2" t="s">
        <v>11</v>
      </c>
    </row>
    <row r="3" spans="2:4" x14ac:dyDescent="0.15">
      <c r="B3" s="24" t="s">
        <v>13</v>
      </c>
      <c r="C3" s="25" t="s">
        <v>12</v>
      </c>
      <c r="D3" s="6">
        <v>4.1666666666666664E-2</v>
      </c>
    </row>
    <row r="4" spans="2:4" x14ac:dyDescent="0.15">
      <c r="B4" s="49" t="s">
        <v>30</v>
      </c>
      <c r="C4" s="50" t="s">
        <v>46</v>
      </c>
      <c r="D4" s="6">
        <v>4.1666666666666664E-2</v>
      </c>
    </row>
    <row r="5" spans="2:4" x14ac:dyDescent="0.15">
      <c r="B5" s="49" t="s">
        <v>34</v>
      </c>
      <c r="C5" s="50" t="s">
        <v>46</v>
      </c>
      <c r="D5" s="6">
        <v>4.1666666666666664E-2</v>
      </c>
    </row>
    <row r="6" spans="2:4" x14ac:dyDescent="0.15">
      <c r="B6" s="49" t="s">
        <v>35</v>
      </c>
      <c r="C6" s="50" t="s">
        <v>46</v>
      </c>
      <c r="D6" s="6">
        <v>4.1666666666666664E-2</v>
      </c>
    </row>
    <row r="7" spans="2:4" x14ac:dyDescent="0.15">
      <c r="B7" s="49" t="s">
        <v>36</v>
      </c>
      <c r="C7" s="50" t="s">
        <v>46</v>
      </c>
      <c r="D7" s="6">
        <v>4.1666666666666664E-2</v>
      </c>
    </row>
    <row r="8" spans="2:4" x14ac:dyDescent="0.15">
      <c r="B8" s="49" t="s">
        <v>31</v>
      </c>
      <c r="C8" s="50" t="s">
        <v>47</v>
      </c>
      <c r="D8" s="6">
        <v>4.1666666666666664E-2</v>
      </c>
    </row>
    <row r="9" spans="2:4" x14ac:dyDescent="0.15">
      <c r="B9" s="49" t="s">
        <v>37</v>
      </c>
      <c r="C9" s="50" t="s">
        <v>48</v>
      </c>
      <c r="D9" s="6">
        <v>4.1666666666666664E-2</v>
      </c>
    </row>
    <row r="10" spans="2:4" x14ac:dyDescent="0.15">
      <c r="B10" s="49" t="s">
        <v>38</v>
      </c>
      <c r="C10" s="50" t="s">
        <v>48</v>
      </c>
      <c r="D10" s="6">
        <v>4.1666666666666664E-2</v>
      </c>
    </row>
    <row r="11" spans="2:4" x14ac:dyDescent="0.15">
      <c r="B11" s="49" t="s">
        <v>39</v>
      </c>
      <c r="C11" s="50" t="s">
        <v>48</v>
      </c>
      <c r="D11" s="6">
        <v>4.1666666666666664E-2</v>
      </c>
    </row>
    <row r="12" spans="2:4" x14ac:dyDescent="0.15">
      <c r="B12" s="49" t="s">
        <v>40</v>
      </c>
      <c r="C12" s="50" t="s">
        <v>48</v>
      </c>
      <c r="D12" s="6">
        <v>4.1666666666666664E-2</v>
      </c>
    </row>
    <row r="13" spans="2:4" x14ac:dyDescent="0.15">
      <c r="B13" s="49" t="s">
        <v>41</v>
      </c>
      <c r="C13" s="50" t="s">
        <v>48</v>
      </c>
      <c r="D13" s="6">
        <v>4.1666666666666664E-2</v>
      </c>
    </row>
    <row r="14" spans="2:4" x14ac:dyDescent="0.15">
      <c r="B14" s="49" t="s">
        <v>42</v>
      </c>
      <c r="C14" s="50" t="s">
        <v>48</v>
      </c>
      <c r="D14" s="6">
        <v>4.1666666666666664E-2</v>
      </c>
    </row>
    <row r="15" spans="2:4" x14ac:dyDescent="0.15">
      <c r="B15" s="49" t="s">
        <v>43</v>
      </c>
      <c r="C15" s="50" t="s">
        <v>49</v>
      </c>
      <c r="D15" s="6">
        <v>4.1666666666666664E-2</v>
      </c>
    </row>
    <row r="16" spans="2:4" x14ac:dyDescent="0.15">
      <c r="B16" s="49" t="s">
        <v>32</v>
      </c>
      <c r="C16" s="50" t="s">
        <v>50</v>
      </c>
      <c r="D16" s="6">
        <v>4.1666666666666664E-2</v>
      </c>
    </row>
    <row r="17" spans="2:4" x14ac:dyDescent="0.15">
      <c r="B17" s="49" t="s">
        <v>44</v>
      </c>
      <c r="C17" s="50" t="s">
        <v>50</v>
      </c>
      <c r="D17" s="6">
        <v>4.1666666666666664E-2</v>
      </c>
    </row>
    <row r="18" spans="2:4" x14ac:dyDescent="0.15">
      <c r="B18" s="49" t="s">
        <v>33</v>
      </c>
      <c r="C18" s="50" t="s">
        <v>50</v>
      </c>
      <c r="D18" s="6">
        <v>4.1666666666666664E-2</v>
      </c>
    </row>
    <row r="19" spans="2:4" x14ac:dyDescent="0.15">
      <c r="B19" s="49" t="s">
        <v>45</v>
      </c>
      <c r="C19" s="50" t="s">
        <v>51</v>
      </c>
      <c r="D19" s="6">
        <v>4.1666666666666664E-2</v>
      </c>
    </row>
    <row r="20" spans="2:4" x14ac:dyDescent="0.15">
      <c r="B20" s="49" t="s">
        <v>52</v>
      </c>
      <c r="C20" s="50" t="s">
        <v>62</v>
      </c>
      <c r="D20" s="6">
        <v>4.1666666666666664E-2</v>
      </c>
    </row>
    <row r="21" spans="2:4" x14ac:dyDescent="0.15">
      <c r="B21" s="49" t="s">
        <v>53</v>
      </c>
      <c r="C21" s="50" t="s">
        <v>62</v>
      </c>
      <c r="D21" s="6">
        <v>4.1666666666666664E-2</v>
      </c>
    </row>
    <row r="22" spans="2:4" x14ac:dyDescent="0.15">
      <c r="B22" s="49" t="s">
        <v>54</v>
      </c>
      <c r="C22" s="50" t="s">
        <v>62</v>
      </c>
      <c r="D22" s="6">
        <v>4.1666666666666664E-2</v>
      </c>
    </row>
    <row r="23" spans="2:4" x14ac:dyDescent="0.15">
      <c r="B23" s="49" t="s">
        <v>65</v>
      </c>
      <c r="C23" s="50" t="s">
        <v>62</v>
      </c>
      <c r="D23" s="6">
        <v>4.1666666666666664E-2</v>
      </c>
    </row>
    <row r="24" spans="2:4" x14ac:dyDescent="0.15">
      <c r="B24" s="49" t="s">
        <v>55</v>
      </c>
      <c r="C24" s="50" t="s">
        <v>62</v>
      </c>
      <c r="D24" s="6">
        <v>4.1666666666666664E-2</v>
      </c>
    </row>
    <row r="25" spans="2:4" x14ac:dyDescent="0.15">
      <c r="B25" s="49" t="s">
        <v>56</v>
      </c>
      <c r="C25" s="50" t="s">
        <v>62</v>
      </c>
      <c r="D25" s="6">
        <v>4.1666666666666664E-2</v>
      </c>
    </row>
    <row r="26" spans="2:4" x14ac:dyDescent="0.15">
      <c r="B26" s="49" t="s">
        <v>57</v>
      </c>
      <c r="C26" s="50" t="s">
        <v>62</v>
      </c>
      <c r="D26" s="6">
        <v>4.1666666666666664E-2</v>
      </c>
    </row>
    <row r="27" spans="2:4" x14ac:dyDescent="0.15">
      <c r="B27" s="49" t="s">
        <v>58</v>
      </c>
      <c r="C27" s="50" t="s">
        <v>60</v>
      </c>
      <c r="D27" s="6">
        <v>4.1666666666666664E-2</v>
      </c>
    </row>
    <row r="28" spans="2:4" x14ac:dyDescent="0.15">
      <c r="B28" s="49" t="s">
        <v>59</v>
      </c>
      <c r="C28" s="50" t="s">
        <v>61</v>
      </c>
      <c r="D28" s="6">
        <v>4.1666666666666664E-2</v>
      </c>
    </row>
    <row r="29" spans="2:4" x14ac:dyDescent="0.15">
      <c r="B29" s="49" t="s">
        <v>73</v>
      </c>
      <c r="C29" s="50" t="s">
        <v>61</v>
      </c>
      <c r="D29" s="6">
        <v>4.1666666666666664E-2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M46"/>
  <sheetViews>
    <sheetView view="pageBreakPreview" zoomScale="85" zoomScaleNormal="90" zoomScaleSheetLayoutView="85" workbookViewId="0">
      <pane ySplit="8" topLeftCell="A9" activePane="bottomLeft" state="frozen"/>
      <selection pane="bottomLeft" activeCell="E9" sqref="E9:AI9"/>
    </sheetView>
  </sheetViews>
  <sheetFormatPr defaultColWidth="8.625" defaultRowHeight="13.5" x14ac:dyDescent="0.15"/>
  <cols>
    <col min="1" max="1" width="13.25" style="8" bestFit="1" customWidth="1"/>
    <col min="2" max="2" width="8.625" style="7"/>
    <col min="3" max="3" width="10.625" style="7" customWidth="1"/>
    <col min="4" max="4" width="14.75" style="7" customWidth="1"/>
    <col min="5" max="5" width="7.5" style="7" bestFit="1" customWidth="1"/>
    <col min="6" max="6" width="8.25" style="7" customWidth="1"/>
    <col min="7" max="7" width="6.875" style="7" bestFit="1" customWidth="1"/>
    <col min="8" max="9" width="7.5" style="7" bestFit="1" customWidth="1"/>
    <col min="10" max="10" width="7.5" style="7" customWidth="1"/>
    <col min="11" max="35" width="7.5" style="7" bestFit="1" customWidth="1"/>
    <col min="36" max="36" width="21.25" style="7" customWidth="1"/>
    <col min="37" max="37" width="9.125" style="8" bestFit="1" customWidth="1"/>
    <col min="38" max="38" width="11.25" style="8" bestFit="1" customWidth="1"/>
    <col min="39" max="39" width="4.625" style="7" customWidth="1"/>
    <col min="40" max="16384" width="8.625" style="7"/>
  </cols>
  <sheetData>
    <row r="1" spans="1:39" ht="23.25" customHeight="1" x14ac:dyDescent="0.15">
      <c r="A1" s="22">
        <v>2023</v>
      </c>
      <c r="B1" s="7" t="s">
        <v>7</v>
      </c>
      <c r="E1" s="68" t="s">
        <v>29</v>
      </c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70"/>
      <c r="U1"/>
      <c r="V1"/>
      <c r="W1"/>
      <c r="X1"/>
      <c r="Y1"/>
    </row>
    <row r="2" spans="1:39" ht="23.25" x14ac:dyDescent="0.15">
      <c r="A2" s="22">
        <v>4</v>
      </c>
      <c r="B2" s="7" t="s">
        <v>8</v>
      </c>
      <c r="E2" s="71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3"/>
      <c r="U2"/>
      <c r="V2"/>
      <c r="W2"/>
      <c r="X2"/>
      <c r="Y2"/>
    </row>
    <row r="3" spans="1:39" x14ac:dyDescent="0.15">
      <c r="E3" s="71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3"/>
    </row>
    <row r="4" spans="1:39" ht="14.25" thickBot="1" x14ac:dyDescent="0.2">
      <c r="E4" s="74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6"/>
    </row>
    <row r="5" spans="1:39" ht="35.25" customHeight="1" thickBot="1" x14ac:dyDescent="0.2">
      <c r="C5" s="64" t="s">
        <v>1</v>
      </c>
      <c r="D5" s="64"/>
      <c r="E5" s="63">
        <f>DATE($A$1,$A$2,1)</f>
        <v>45017</v>
      </c>
      <c r="F5" s="63"/>
      <c r="G5" s="63"/>
      <c r="N5" s="65"/>
      <c r="O5" s="65"/>
      <c r="P5" s="65"/>
      <c r="Q5" s="65"/>
      <c r="R5" s="65"/>
      <c r="S5" s="65"/>
      <c r="W5" s="9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10"/>
      <c r="AM5" s="9"/>
    </row>
    <row r="6" spans="1:39" ht="32.25" customHeight="1" thickBot="1" x14ac:dyDescent="0.2">
      <c r="C6" s="23"/>
      <c r="D6" s="23"/>
      <c r="E6" s="27"/>
      <c r="F6" s="27"/>
      <c r="G6" s="27"/>
      <c r="N6" s="9"/>
      <c r="O6" s="9"/>
      <c r="P6" s="9"/>
      <c r="Q6" s="9"/>
      <c r="R6" s="9"/>
      <c r="S6" s="9"/>
      <c r="W6" s="9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10"/>
      <c r="AM6" s="9"/>
    </row>
    <row r="7" spans="1:39" ht="27" customHeight="1" x14ac:dyDescent="0.15">
      <c r="C7" s="80" t="s">
        <v>14</v>
      </c>
      <c r="D7" s="80" t="s">
        <v>0</v>
      </c>
      <c r="E7" s="34">
        <f>DATE($A$1,$A$2,1)</f>
        <v>45017</v>
      </c>
      <c r="F7" s="11">
        <f>E7+1</f>
        <v>45018</v>
      </c>
      <c r="G7" s="11">
        <f t="shared" ref="G7:AF7" si="0">F7+1</f>
        <v>45019</v>
      </c>
      <c r="H7" s="11">
        <f t="shared" si="0"/>
        <v>45020</v>
      </c>
      <c r="I7" s="11">
        <f t="shared" si="0"/>
        <v>45021</v>
      </c>
      <c r="J7" s="11">
        <f t="shared" si="0"/>
        <v>45022</v>
      </c>
      <c r="K7" s="11">
        <f t="shared" si="0"/>
        <v>45023</v>
      </c>
      <c r="L7" s="11">
        <f t="shared" si="0"/>
        <v>45024</v>
      </c>
      <c r="M7" s="11">
        <f t="shared" si="0"/>
        <v>45025</v>
      </c>
      <c r="N7" s="11">
        <f t="shared" si="0"/>
        <v>45026</v>
      </c>
      <c r="O7" s="11">
        <f t="shared" si="0"/>
        <v>45027</v>
      </c>
      <c r="P7" s="11">
        <f t="shared" si="0"/>
        <v>45028</v>
      </c>
      <c r="Q7" s="11">
        <f t="shared" si="0"/>
        <v>45029</v>
      </c>
      <c r="R7" s="11">
        <f t="shared" si="0"/>
        <v>45030</v>
      </c>
      <c r="S7" s="11">
        <f t="shared" si="0"/>
        <v>45031</v>
      </c>
      <c r="T7" s="11">
        <f t="shared" si="0"/>
        <v>45032</v>
      </c>
      <c r="U7" s="11">
        <f t="shared" si="0"/>
        <v>45033</v>
      </c>
      <c r="V7" s="11">
        <f t="shared" si="0"/>
        <v>45034</v>
      </c>
      <c r="W7" s="11">
        <f t="shared" si="0"/>
        <v>45035</v>
      </c>
      <c r="X7" s="11">
        <f t="shared" si="0"/>
        <v>45036</v>
      </c>
      <c r="Y7" s="11">
        <f t="shared" si="0"/>
        <v>45037</v>
      </c>
      <c r="Z7" s="11">
        <f t="shared" si="0"/>
        <v>45038</v>
      </c>
      <c r="AA7" s="11">
        <f t="shared" si="0"/>
        <v>45039</v>
      </c>
      <c r="AB7" s="11">
        <f t="shared" si="0"/>
        <v>45040</v>
      </c>
      <c r="AC7" s="11">
        <f t="shared" si="0"/>
        <v>45041</v>
      </c>
      <c r="AD7" s="11">
        <f t="shared" si="0"/>
        <v>45042</v>
      </c>
      <c r="AE7" s="11">
        <f t="shared" si="0"/>
        <v>45043</v>
      </c>
      <c r="AF7" s="11">
        <f t="shared" si="0"/>
        <v>45044</v>
      </c>
      <c r="AG7" s="11">
        <f>IF(MONTH(AF7+1)=MONTH(AF7),AF7+1,"")</f>
        <v>45045</v>
      </c>
      <c r="AH7" s="11">
        <f>IF(AG7="","",IF(MONTH(AG7+1)=MONTH(AG7),AG7+1,""))</f>
        <v>45046</v>
      </c>
      <c r="AI7" s="11" t="str">
        <f>IF(AH7="","",IF(MONTH(AH7+1)=MONTH(AH7),AH7+1,""))</f>
        <v/>
      </c>
      <c r="AJ7" s="66" t="s">
        <v>27</v>
      </c>
      <c r="AK7" s="10"/>
      <c r="AM7" s="10"/>
    </row>
    <row r="8" spans="1:39" ht="27" customHeight="1" thickBot="1" x14ac:dyDescent="0.2">
      <c r="C8" s="81"/>
      <c r="D8" s="81"/>
      <c r="E8" s="35">
        <f>IF(E7="","",E7)</f>
        <v>45017</v>
      </c>
      <c r="F8" s="26">
        <f t="shared" ref="F8:AI8" si="1">IF(F7="","",F7)</f>
        <v>45018</v>
      </c>
      <c r="G8" s="26">
        <f t="shared" si="1"/>
        <v>45019</v>
      </c>
      <c r="H8" s="26">
        <f t="shared" si="1"/>
        <v>45020</v>
      </c>
      <c r="I8" s="26">
        <f t="shared" si="1"/>
        <v>45021</v>
      </c>
      <c r="J8" s="26">
        <f t="shared" si="1"/>
        <v>45022</v>
      </c>
      <c r="K8" s="26">
        <f t="shared" si="1"/>
        <v>45023</v>
      </c>
      <c r="L8" s="26">
        <f t="shared" si="1"/>
        <v>45024</v>
      </c>
      <c r="M8" s="26">
        <f t="shared" si="1"/>
        <v>45025</v>
      </c>
      <c r="N8" s="26">
        <f t="shared" si="1"/>
        <v>45026</v>
      </c>
      <c r="O8" s="26">
        <f t="shared" si="1"/>
        <v>45027</v>
      </c>
      <c r="P8" s="26">
        <f t="shared" si="1"/>
        <v>45028</v>
      </c>
      <c r="Q8" s="26">
        <f t="shared" si="1"/>
        <v>45029</v>
      </c>
      <c r="R8" s="26">
        <f t="shared" si="1"/>
        <v>45030</v>
      </c>
      <c r="S8" s="26">
        <f t="shared" si="1"/>
        <v>45031</v>
      </c>
      <c r="T8" s="26">
        <f t="shared" si="1"/>
        <v>45032</v>
      </c>
      <c r="U8" s="26">
        <f t="shared" si="1"/>
        <v>45033</v>
      </c>
      <c r="V8" s="26">
        <f t="shared" si="1"/>
        <v>45034</v>
      </c>
      <c r="W8" s="26">
        <f t="shared" si="1"/>
        <v>45035</v>
      </c>
      <c r="X8" s="26">
        <f t="shared" si="1"/>
        <v>45036</v>
      </c>
      <c r="Y8" s="26">
        <f t="shared" si="1"/>
        <v>45037</v>
      </c>
      <c r="Z8" s="26">
        <f t="shared" si="1"/>
        <v>45038</v>
      </c>
      <c r="AA8" s="26">
        <f t="shared" si="1"/>
        <v>45039</v>
      </c>
      <c r="AB8" s="26">
        <f t="shared" si="1"/>
        <v>45040</v>
      </c>
      <c r="AC8" s="26">
        <f t="shared" si="1"/>
        <v>45041</v>
      </c>
      <c r="AD8" s="26">
        <f t="shared" si="1"/>
        <v>45042</v>
      </c>
      <c r="AE8" s="26">
        <f t="shared" si="1"/>
        <v>45043</v>
      </c>
      <c r="AF8" s="26">
        <f t="shared" si="1"/>
        <v>45044</v>
      </c>
      <c r="AG8" s="26">
        <f t="shared" si="1"/>
        <v>45045</v>
      </c>
      <c r="AH8" s="26">
        <f t="shared" si="1"/>
        <v>45046</v>
      </c>
      <c r="AI8" s="26" t="str">
        <f t="shared" si="1"/>
        <v/>
      </c>
      <c r="AJ8" s="67"/>
      <c r="AK8" s="12"/>
      <c r="AL8" s="13"/>
      <c r="AM8" s="14"/>
    </row>
    <row r="9" spans="1:39" ht="41.25" customHeight="1" x14ac:dyDescent="0.15">
      <c r="C9" s="77" t="str">
        <f>IF(D9="","",VLOOKUP(D9,名簿!$B:$C,2,FALSE))</f>
        <v>係長</v>
      </c>
      <c r="D9" s="42" t="s">
        <v>30</v>
      </c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60"/>
      <c r="AK9" s="10" t="s">
        <v>15</v>
      </c>
      <c r="AL9" s="8">
        <f>COUNTIF(E9:AI9,"〇")</f>
        <v>0</v>
      </c>
      <c r="AM9" s="14"/>
    </row>
    <row r="10" spans="1:39" ht="20.100000000000001" customHeight="1" x14ac:dyDescent="0.15">
      <c r="C10" s="78"/>
      <c r="D10" s="44" t="s">
        <v>2</v>
      </c>
      <c r="E10" s="37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61"/>
      <c r="AK10" s="10"/>
      <c r="AM10" s="14"/>
    </row>
    <row r="11" spans="1:39" ht="20.100000000000001" customHeight="1" x14ac:dyDescent="0.15">
      <c r="C11" s="78"/>
      <c r="D11" s="45" t="s">
        <v>3</v>
      </c>
      <c r="E11" s="37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61"/>
      <c r="AK11" s="15"/>
      <c r="AL11" s="16"/>
      <c r="AM11" s="14"/>
    </row>
    <row r="12" spans="1:39" ht="20.100000000000001" customHeight="1" x14ac:dyDescent="0.15">
      <c r="C12" s="78"/>
      <c r="D12" s="43" t="s">
        <v>25</v>
      </c>
      <c r="E12" s="37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61"/>
      <c r="AK12" s="10"/>
      <c r="AM12" s="14"/>
    </row>
    <row r="13" spans="1:39" ht="20.100000000000001" customHeight="1" x14ac:dyDescent="0.15">
      <c r="C13" s="78"/>
      <c r="D13" s="43" t="s">
        <v>26</v>
      </c>
      <c r="E13" s="37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61"/>
      <c r="AK13" s="15"/>
      <c r="AL13" s="16"/>
      <c r="AM13" s="14"/>
    </row>
    <row r="14" spans="1:39" s="18" customFormat="1" ht="20.100000000000001" hidden="1" customHeight="1" x14ac:dyDescent="0.15">
      <c r="A14" s="17"/>
      <c r="C14" s="78"/>
      <c r="D14" s="45" t="s">
        <v>11</v>
      </c>
      <c r="E14" s="38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61"/>
      <c r="AK14" s="15"/>
      <c r="AL14" s="16"/>
      <c r="AM14" s="19"/>
    </row>
    <row r="15" spans="1:39" ht="20.100000000000001" hidden="1" customHeight="1" x14ac:dyDescent="0.15">
      <c r="C15" s="78"/>
      <c r="D15" s="46" t="s">
        <v>5</v>
      </c>
      <c r="E15" s="39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61"/>
      <c r="AK15" s="7" t="s">
        <v>5</v>
      </c>
      <c r="AL15" s="16">
        <f>SUM(E15:AI15)</f>
        <v>0</v>
      </c>
    </row>
    <row r="16" spans="1:39" ht="20.100000000000001" customHeight="1" x14ac:dyDescent="0.15">
      <c r="C16" s="78"/>
      <c r="D16" s="47" t="s">
        <v>23</v>
      </c>
      <c r="E16" s="40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61"/>
      <c r="AK16" s="15" t="s">
        <v>4</v>
      </c>
      <c r="AL16" s="16">
        <f>SUM(E16:AI16)</f>
        <v>0</v>
      </c>
      <c r="AM16" s="14"/>
    </row>
    <row r="17" spans="1:39" s="18" customFormat="1" ht="20.100000000000001" customHeight="1" thickBot="1" x14ac:dyDescent="0.2">
      <c r="A17" s="17"/>
      <c r="C17" s="79"/>
      <c r="D17" s="48" t="s">
        <v>24</v>
      </c>
      <c r="E17" s="41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62"/>
      <c r="AK17" s="15"/>
      <c r="AL17" s="16"/>
      <c r="AM17" s="19"/>
    </row>
    <row r="18" spans="1:39" ht="41.25" customHeight="1" x14ac:dyDescent="0.15">
      <c r="C18" s="77" t="str">
        <f>IF(D18="","",VLOOKUP(D18,名簿!$B:$C,2,FALSE))</f>
        <v>担当課長補佐</v>
      </c>
      <c r="D18" s="42" t="s">
        <v>31</v>
      </c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57"/>
      <c r="AK18" s="10" t="s">
        <v>15</v>
      </c>
      <c r="AL18" s="8">
        <f>COUNTIF(E18:AI18,"〇")</f>
        <v>0</v>
      </c>
      <c r="AM18" s="14"/>
    </row>
    <row r="19" spans="1:39" ht="20.100000000000001" customHeight="1" x14ac:dyDescent="0.15">
      <c r="C19" s="78"/>
      <c r="D19" s="44" t="s">
        <v>2</v>
      </c>
      <c r="E19" s="37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58"/>
      <c r="AK19" s="10"/>
      <c r="AM19" s="14"/>
    </row>
    <row r="20" spans="1:39" ht="20.100000000000001" customHeight="1" x14ac:dyDescent="0.15">
      <c r="C20" s="78"/>
      <c r="D20" s="45" t="s">
        <v>3</v>
      </c>
      <c r="E20" s="37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58"/>
      <c r="AK20" s="15"/>
      <c r="AL20" s="16"/>
      <c r="AM20" s="14"/>
    </row>
    <row r="21" spans="1:39" ht="20.100000000000001" customHeight="1" x14ac:dyDescent="0.15">
      <c r="C21" s="78"/>
      <c r="D21" s="43" t="s">
        <v>25</v>
      </c>
      <c r="E21" s="37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58"/>
      <c r="AK21" s="10"/>
      <c r="AM21" s="14"/>
    </row>
    <row r="22" spans="1:39" ht="20.100000000000001" customHeight="1" x14ac:dyDescent="0.15">
      <c r="C22" s="78"/>
      <c r="D22" s="43" t="s">
        <v>26</v>
      </c>
      <c r="E22" s="37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58"/>
      <c r="AK22" s="15"/>
      <c r="AL22" s="16"/>
      <c r="AM22" s="14"/>
    </row>
    <row r="23" spans="1:39" s="18" customFormat="1" ht="20.100000000000001" hidden="1" customHeight="1" x14ac:dyDescent="0.15">
      <c r="A23" s="17"/>
      <c r="C23" s="78"/>
      <c r="D23" s="45" t="s">
        <v>11</v>
      </c>
      <c r="E23" s="38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>
        <f>IF(OR(V19="",V20="",AND(V19&lt;=TIME(12,0,0),V20&lt;=TIME(12,0,0)),AND(V19&gt;=TIME(13,0,0),V20&gt;=TIME(13,0,0))),0,VLOOKUP($D18,名簿!$B:$D,3,FALSE))</f>
        <v>0</v>
      </c>
      <c r="W23" s="29">
        <f>IF(OR(W19="",W20="",AND(W19&lt;=TIME(12,0,0),W20&lt;=TIME(12,0,0)),AND(W19&gt;=TIME(13,0,0),W20&gt;=TIME(13,0,0))),0,VLOOKUP($D18,名簿!$B:$D,3,FALSE))</f>
        <v>0</v>
      </c>
      <c r="X23" s="29">
        <f>IF(OR(X19="",X20="",AND(X19&lt;=TIME(12,0,0),X20&lt;=TIME(12,0,0)),AND(X19&gt;=TIME(13,0,0),X20&gt;=TIME(13,0,0))),0,VLOOKUP($D18,名簿!$B:$D,3,FALSE))</f>
        <v>0</v>
      </c>
      <c r="Y23" s="29">
        <f>IF(OR(Y19="",Y20="",AND(Y19&lt;=TIME(12,0,0),Y20&lt;=TIME(12,0,0)),AND(Y19&gt;=TIME(13,0,0),Y20&gt;=TIME(13,0,0))),0,VLOOKUP($D18,名簿!$B:$D,3,FALSE))</f>
        <v>0</v>
      </c>
      <c r="Z23" s="29">
        <f>IF(OR(Z19="",Z20="",AND(Z19&lt;=TIME(12,0,0),Z20&lt;=TIME(12,0,0)),AND(Z19&gt;=TIME(13,0,0),Z20&gt;=TIME(13,0,0))),0,VLOOKUP($D18,名簿!$B:$D,3,FALSE))</f>
        <v>0</v>
      </c>
      <c r="AA23" s="29">
        <f>IF(OR(AA19="",AA20="",AND(AA19&lt;=TIME(12,0,0),AA20&lt;=TIME(12,0,0)),AND(AA19&gt;=TIME(13,0,0),AA20&gt;=TIME(13,0,0))),0,VLOOKUP($D18,名簿!$B:$D,3,FALSE))</f>
        <v>0</v>
      </c>
      <c r="AB23" s="29">
        <f>IF(OR(AB19="",AB20="",AND(AB19&lt;=TIME(12,0,0),AB20&lt;=TIME(12,0,0)),AND(AB19&gt;=TIME(13,0,0),AB20&gt;=TIME(13,0,0))),0,VLOOKUP($D18,名簿!$B:$D,3,FALSE))</f>
        <v>0</v>
      </c>
      <c r="AC23" s="29">
        <f>IF(OR(AC19="",AC20="",AND(AC19&lt;=TIME(12,0,0),AC20&lt;=TIME(12,0,0)),AND(AC19&gt;=TIME(13,0,0),AC20&gt;=TIME(13,0,0))),0,VLOOKUP($D18,名簿!$B:$D,3,FALSE))</f>
        <v>0</v>
      </c>
      <c r="AD23" s="29">
        <f>IF(OR(AD19="",AD20="",AND(AD19&lt;=TIME(12,0,0),AD20&lt;=TIME(12,0,0)),AND(AD19&gt;=TIME(13,0,0),AD20&gt;=TIME(13,0,0))),0,VLOOKUP($D18,名簿!$B:$D,3,FALSE))</f>
        <v>0</v>
      </c>
      <c r="AE23" s="29">
        <f>IF(OR(AE19="",AE20="",AND(AE19&lt;=TIME(12,0,0),AE20&lt;=TIME(12,0,0)),AND(AE19&gt;=TIME(13,0,0),AE20&gt;=TIME(13,0,0))),0,VLOOKUP($D18,名簿!$B:$D,3,FALSE))</f>
        <v>0</v>
      </c>
      <c r="AF23" s="29">
        <f>IF(OR(AF19="",AF20="",AND(AF19&lt;=TIME(12,0,0),AF20&lt;=TIME(12,0,0)),AND(AF19&gt;=TIME(13,0,0),AF20&gt;=TIME(13,0,0))),0,VLOOKUP($D18,名簿!$B:$D,3,FALSE))</f>
        <v>0</v>
      </c>
      <c r="AG23" s="29">
        <f>IF(OR(AG19="",AG20="",AND(AG19&lt;=TIME(12,0,0),AG20&lt;=TIME(12,0,0)),AND(AG19&gt;=TIME(13,0,0),AG20&gt;=TIME(13,0,0))),0,VLOOKUP($D18,名簿!$B:$D,3,FALSE))</f>
        <v>0</v>
      </c>
      <c r="AH23" s="29">
        <f>IF(OR(AH19="",AH20="",AND(AH19&lt;=TIME(12,0,0),AH20&lt;=TIME(12,0,0)),AND(AH19&gt;=TIME(13,0,0),AH20&gt;=TIME(13,0,0))),0,VLOOKUP($D18,名簿!$B:$D,3,FALSE))</f>
        <v>0</v>
      </c>
      <c r="AI23" s="29">
        <f>IF(OR(AI19="",AI20="",AND(AI19&lt;=TIME(12,0,0),AI20&lt;=TIME(12,0,0)),AND(AI19&gt;=TIME(13,0,0),AI20&gt;=TIME(13,0,0))),0,VLOOKUP($D18,名簿!$B:$D,3,FALSE))</f>
        <v>0</v>
      </c>
      <c r="AJ23" s="58"/>
      <c r="AK23" s="15"/>
      <c r="AL23" s="16"/>
      <c r="AM23" s="19"/>
    </row>
    <row r="24" spans="1:39" ht="20.100000000000001" hidden="1" customHeight="1" x14ac:dyDescent="0.15">
      <c r="C24" s="78"/>
      <c r="D24" s="46" t="s">
        <v>5</v>
      </c>
      <c r="E24" s="39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 t="str">
        <f t="shared" ref="V24:AI24" si="2">IF(OR(V19="",V20=""),"",V20-V19-V23)</f>
        <v/>
      </c>
      <c r="W24" s="30" t="str">
        <f t="shared" si="2"/>
        <v/>
      </c>
      <c r="X24" s="30" t="str">
        <f t="shared" si="2"/>
        <v/>
      </c>
      <c r="Y24" s="30" t="str">
        <f t="shared" si="2"/>
        <v/>
      </c>
      <c r="Z24" s="30" t="str">
        <f t="shared" si="2"/>
        <v/>
      </c>
      <c r="AA24" s="30" t="str">
        <f t="shared" si="2"/>
        <v/>
      </c>
      <c r="AB24" s="30" t="str">
        <f t="shared" si="2"/>
        <v/>
      </c>
      <c r="AC24" s="30" t="str">
        <f t="shared" si="2"/>
        <v/>
      </c>
      <c r="AD24" s="30" t="str">
        <f t="shared" si="2"/>
        <v/>
      </c>
      <c r="AE24" s="30" t="str">
        <f t="shared" si="2"/>
        <v/>
      </c>
      <c r="AF24" s="30" t="str">
        <f t="shared" si="2"/>
        <v/>
      </c>
      <c r="AG24" s="30" t="str">
        <f t="shared" si="2"/>
        <v/>
      </c>
      <c r="AH24" s="30" t="str">
        <f t="shared" si="2"/>
        <v/>
      </c>
      <c r="AI24" s="30" t="str">
        <f t="shared" si="2"/>
        <v/>
      </c>
      <c r="AJ24" s="58"/>
      <c r="AK24" s="7" t="s">
        <v>5</v>
      </c>
      <c r="AL24" s="16">
        <f>SUM(E24:AI24)</f>
        <v>0</v>
      </c>
    </row>
    <row r="25" spans="1:39" ht="20.100000000000001" customHeight="1" x14ac:dyDescent="0.15">
      <c r="C25" s="78"/>
      <c r="D25" s="47" t="s">
        <v>23</v>
      </c>
      <c r="E25" s="40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58"/>
      <c r="AK25" s="15" t="s">
        <v>4</v>
      </c>
      <c r="AL25" s="16">
        <f>SUM(E25:AI25)</f>
        <v>0</v>
      </c>
      <c r="AM25" s="14"/>
    </row>
    <row r="26" spans="1:39" s="18" customFormat="1" ht="20.100000000000001" customHeight="1" thickBot="1" x14ac:dyDescent="0.2">
      <c r="A26" s="17"/>
      <c r="C26" s="79"/>
      <c r="D26" s="48" t="s">
        <v>24</v>
      </c>
      <c r="E26" s="41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59"/>
      <c r="AK26" s="15"/>
      <c r="AL26" s="16"/>
      <c r="AM26" s="19"/>
    </row>
    <row r="27" spans="1:39" ht="41.25" customHeight="1" x14ac:dyDescent="0.15">
      <c r="C27" s="77" t="str">
        <f>IF(D27="","",VLOOKUP(D27,名簿!$B:$C,2,FALSE))</f>
        <v>主事</v>
      </c>
      <c r="D27" s="42" t="s">
        <v>32</v>
      </c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60"/>
      <c r="AK27" s="10" t="s">
        <v>15</v>
      </c>
      <c r="AL27" s="8">
        <f>COUNTIF(E27:AI27,"〇")</f>
        <v>0</v>
      </c>
      <c r="AM27" s="14"/>
    </row>
    <row r="28" spans="1:39" ht="20.100000000000001" customHeight="1" x14ac:dyDescent="0.15">
      <c r="C28" s="78"/>
      <c r="D28" s="44" t="s">
        <v>2</v>
      </c>
      <c r="E28" s="37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61"/>
      <c r="AK28" s="10"/>
      <c r="AM28" s="14"/>
    </row>
    <row r="29" spans="1:39" ht="20.100000000000001" customHeight="1" x14ac:dyDescent="0.15">
      <c r="C29" s="78"/>
      <c r="D29" s="45" t="s">
        <v>3</v>
      </c>
      <c r="E29" s="37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61"/>
      <c r="AK29" s="15"/>
      <c r="AL29" s="16"/>
      <c r="AM29" s="14"/>
    </row>
    <row r="30" spans="1:39" ht="20.100000000000001" customHeight="1" x14ac:dyDescent="0.15">
      <c r="C30" s="78"/>
      <c r="D30" s="43" t="s">
        <v>25</v>
      </c>
      <c r="E30" s="37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61"/>
      <c r="AK30" s="10"/>
      <c r="AM30" s="14"/>
    </row>
    <row r="31" spans="1:39" ht="20.100000000000001" customHeight="1" x14ac:dyDescent="0.15">
      <c r="C31" s="78"/>
      <c r="D31" s="43" t="s">
        <v>26</v>
      </c>
      <c r="E31" s="37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61"/>
      <c r="AK31" s="15"/>
      <c r="AL31" s="16"/>
      <c r="AM31" s="14"/>
    </row>
    <row r="32" spans="1:39" s="18" customFormat="1" ht="20.100000000000001" hidden="1" customHeight="1" x14ac:dyDescent="0.15">
      <c r="A32" s="17"/>
      <c r="C32" s="78"/>
      <c r="D32" s="45" t="s">
        <v>11</v>
      </c>
      <c r="E32" s="38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>
        <f>IF(OR(V28="",V29="",AND(V28&lt;=TIME(12,0,0),V29&lt;=TIME(12,0,0)),AND(V28&gt;=TIME(13,0,0),V29&gt;=TIME(13,0,0))),0,VLOOKUP($D27,名簿!$B:$D,3,FALSE))</f>
        <v>0</v>
      </c>
      <c r="W32" s="29">
        <f>IF(OR(W28="",W29="",AND(W28&lt;=TIME(12,0,0),W29&lt;=TIME(12,0,0)),AND(W28&gt;=TIME(13,0,0),W29&gt;=TIME(13,0,0))),0,VLOOKUP($D27,名簿!$B:$D,3,FALSE))</f>
        <v>0</v>
      </c>
      <c r="X32" s="29">
        <f>IF(OR(X28="",X29="",AND(X28&lt;=TIME(12,0,0),X29&lt;=TIME(12,0,0)),AND(X28&gt;=TIME(13,0,0),X29&gt;=TIME(13,0,0))),0,VLOOKUP($D27,名簿!$B:$D,3,FALSE))</f>
        <v>0</v>
      </c>
      <c r="Y32" s="29">
        <f>IF(OR(Y28="",Y29="",AND(Y28&lt;=TIME(12,0,0),Y29&lt;=TIME(12,0,0)),AND(Y28&gt;=TIME(13,0,0),Y29&gt;=TIME(13,0,0))),0,VLOOKUP($D27,名簿!$B:$D,3,FALSE))</f>
        <v>0</v>
      </c>
      <c r="Z32" s="29">
        <f>IF(OR(Z28="",Z29="",AND(Z28&lt;=TIME(12,0,0),Z29&lt;=TIME(12,0,0)),AND(Z28&gt;=TIME(13,0,0),Z29&gt;=TIME(13,0,0))),0,VLOOKUP($D27,名簿!$B:$D,3,FALSE))</f>
        <v>0</v>
      </c>
      <c r="AA32" s="29">
        <f>IF(OR(AA28="",AA29="",AND(AA28&lt;=TIME(12,0,0),AA29&lt;=TIME(12,0,0)),AND(AA28&gt;=TIME(13,0,0),AA29&gt;=TIME(13,0,0))),0,VLOOKUP($D27,名簿!$B:$D,3,FALSE))</f>
        <v>0</v>
      </c>
      <c r="AB32" s="29">
        <f>IF(OR(AB28="",AB29="",AND(AB28&lt;=TIME(12,0,0),AB29&lt;=TIME(12,0,0)),AND(AB28&gt;=TIME(13,0,0),AB29&gt;=TIME(13,0,0))),0,VLOOKUP($D27,名簿!$B:$D,3,FALSE))</f>
        <v>0</v>
      </c>
      <c r="AC32" s="29">
        <f>IF(OR(AC28="",AC29="",AND(AC28&lt;=TIME(12,0,0),AC29&lt;=TIME(12,0,0)),AND(AC28&gt;=TIME(13,0,0),AC29&gt;=TIME(13,0,0))),0,VLOOKUP($D27,名簿!$B:$D,3,FALSE))</f>
        <v>0</v>
      </c>
      <c r="AD32" s="29">
        <f>IF(OR(AD28="",AD29="",AND(AD28&lt;=TIME(12,0,0),AD29&lt;=TIME(12,0,0)),AND(AD28&gt;=TIME(13,0,0),AD29&gt;=TIME(13,0,0))),0,VLOOKUP($D27,名簿!$B:$D,3,FALSE))</f>
        <v>0</v>
      </c>
      <c r="AE32" s="29">
        <f>IF(OR(AE28="",AE29="",AND(AE28&lt;=TIME(12,0,0),AE29&lt;=TIME(12,0,0)),AND(AE28&gt;=TIME(13,0,0),AE29&gt;=TIME(13,0,0))),0,VLOOKUP($D27,名簿!$B:$D,3,FALSE))</f>
        <v>0</v>
      </c>
      <c r="AF32" s="29">
        <f>IF(OR(AF28="",AF29="",AND(AF28&lt;=TIME(12,0,0),AF29&lt;=TIME(12,0,0)),AND(AF28&gt;=TIME(13,0,0),AF29&gt;=TIME(13,0,0))),0,VLOOKUP($D27,名簿!$B:$D,3,FALSE))</f>
        <v>0</v>
      </c>
      <c r="AG32" s="29">
        <f>IF(OR(AG28="",AG29="",AND(AG28&lt;=TIME(12,0,0),AG29&lt;=TIME(12,0,0)),AND(AG28&gt;=TIME(13,0,0),AG29&gt;=TIME(13,0,0))),0,VLOOKUP($D27,名簿!$B:$D,3,FALSE))</f>
        <v>0</v>
      </c>
      <c r="AH32" s="29">
        <f>IF(OR(AH28="",AH29="",AND(AH28&lt;=TIME(12,0,0),AH29&lt;=TIME(12,0,0)),AND(AH28&gt;=TIME(13,0,0),AH29&gt;=TIME(13,0,0))),0,VLOOKUP($D27,名簿!$B:$D,3,FALSE))</f>
        <v>0</v>
      </c>
      <c r="AI32" s="29">
        <f>IF(OR(AI28="",AI29="",AND(AI28&lt;=TIME(12,0,0),AI29&lt;=TIME(12,0,0)),AND(AI28&gt;=TIME(13,0,0),AI29&gt;=TIME(13,0,0))),0,VLOOKUP($D27,名簿!$B:$D,3,FALSE))</f>
        <v>0</v>
      </c>
      <c r="AJ32" s="61"/>
      <c r="AK32" s="15"/>
      <c r="AL32" s="16"/>
      <c r="AM32" s="19"/>
    </row>
    <row r="33" spans="1:39" ht="20.100000000000001" hidden="1" customHeight="1" x14ac:dyDescent="0.15">
      <c r="C33" s="78"/>
      <c r="D33" s="46" t="s">
        <v>5</v>
      </c>
      <c r="E33" s="39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 t="str">
        <f t="shared" ref="V33:AI33" si="3">IF(OR(V28="",V29=""),"",V29-V28-V32)</f>
        <v/>
      </c>
      <c r="W33" s="30" t="str">
        <f t="shared" si="3"/>
        <v/>
      </c>
      <c r="X33" s="30" t="str">
        <f t="shared" si="3"/>
        <v/>
      </c>
      <c r="Y33" s="30" t="str">
        <f t="shared" si="3"/>
        <v/>
      </c>
      <c r="Z33" s="30" t="str">
        <f t="shared" si="3"/>
        <v/>
      </c>
      <c r="AA33" s="30" t="str">
        <f t="shared" si="3"/>
        <v/>
      </c>
      <c r="AB33" s="30" t="str">
        <f t="shared" si="3"/>
        <v/>
      </c>
      <c r="AC33" s="30" t="str">
        <f t="shared" si="3"/>
        <v/>
      </c>
      <c r="AD33" s="30" t="str">
        <f t="shared" si="3"/>
        <v/>
      </c>
      <c r="AE33" s="30" t="str">
        <f t="shared" si="3"/>
        <v/>
      </c>
      <c r="AF33" s="30" t="str">
        <f t="shared" si="3"/>
        <v/>
      </c>
      <c r="AG33" s="30" t="str">
        <f t="shared" si="3"/>
        <v/>
      </c>
      <c r="AH33" s="30" t="str">
        <f t="shared" si="3"/>
        <v/>
      </c>
      <c r="AI33" s="30" t="str">
        <f t="shared" si="3"/>
        <v/>
      </c>
      <c r="AJ33" s="61"/>
      <c r="AK33" s="7" t="s">
        <v>5</v>
      </c>
      <c r="AL33" s="16">
        <f>SUM(E33:AI33)</f>
        <v>0</v>
      </c>
    </row>
    <row r="34" spans="1:39" ht="20.100000000000001" customHeight="1" x14ac:dyDescent="0.15">
      <c r="C34" s="78"/>
      <c r="D34" s="47" t="s">
        <v>23</v>
      </c>
      <c r="E34" s="40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61"/>
      <c r="AK34" s="15" t="s">
        <v>4</v>
      </c>
      <c r="AL34" s="16">
        <f>SUM(E34:AI34)</f>
        <v>0</v>
      </c>
      <c r="AM34" s="14"/>
    </row>
    <row r="35" spans="1:39" s="18" customFormat="1" ht="20.100000000000001" customHeight="1" thickBot="1" x14ac:dyDescent="0.2">
      <c r="A35" s="17"/>
      <c r="C35" s="79"/>
      <c r="D35" s="48" t="s">
        <v>24</v>
      </c>
      <c r="E35" s="41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62"/>
      <c r="AK35" s="15"/>
      <c r="AL35" s="16"/>
      <c r="AM35" s="19"/>
    </row>
    <row r="36" spans="1:39" ht="41.25" customHeight="1" x14ac:dyDescent="0.15">
      <c r="C36" s="77" t="str">
        <f>IF(D36="","",VLOOKUP(D36,名簿!$B:$C,2,FALSE))</f>
        <v>主事</v>
      </c>
      <c r="D36" s="42" t="s">
        <v>33</v>
      </c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60"/>
      <c r="AK36" s="10" t="s">
        <v>15</v>
      </c>
      <c r="AL36" s="8">
        <f>COUNTIF(E36:AI36,"〇")</f>
        <v>0</v>
      </c>
      <c r="AM36" s="14"/>
    </row>
    <row r="37" spans="1:39" ht="20.100000000000001" customHeight="1" x14ac:dyDescent="0.15">
      <c r="C37" s="78"/>
      <c r="D37" s="44" t="s">
        <v>2</v>
      </c>
      <c r="E37" s="37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61"/>
      <c r="AK37" s="10"/>
      <c r="AM37" s="14"/>
    </row>
    <row r="38" spans="1:39" ht="20.100000000000001" customHeight="1" x14ac:dyDescent="0.15">
      <c r="C38" s="78"/>
      <c r="D38" s="45" t="s">
        <v>3</v>
      </c>
      <c r="E38" s="37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61"/>
      <c r="AK38" s="15"/>
      <c r="AL38" s="16"/>
      <c r="AM38" s="14"/>
    </row>
    <row r="39" spans="1:39" ht="20.100000000000001" customHeight="1" x14ac:dyDescent="0.15">
      <c r="C39" s="78"/>
      <c r="D39" s="43" t="s">
        <v>25</v>
      </c>
      <c r="E39" s="37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61"/>
      <c r="AK39" s="10"/>
      <c r="AM39" s="14"/>
    </row>
    <row r="40" spans="1:39" ht="20.100000000000001" customHeight="1" x14ac:dyDescent="0.15">
      <c r="C40" s="78"/>
      <c r="D40" s="43" t="s">
        <v>26</v>
      </c>
      <c r="E40" s="37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61"/>
      <c r="AK40" s="15"/>
      <c r="AL40" s="16"/>
      <c r="AM40" s="14"/>
    </row>
    <row r="41" spans="1:39" s="18" customFormat="1" ht="20.100000000000001" hidden="1" customHeight="1" x14ac:dyDescent="0.15">
      <c r="A41" s="17"/>
      <c r="C41" s="78"/>
      <c r="D41" s="45" t="s">
        <v>11</v>
      </c>
      <c r="E41" s="38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>
        <f>IF(OR(V37="",V38="",AND(V37&lt;=TIME(12,0,0),V38&lt;=TIME(12,0,0)),AND(V37&gt;=TIME(13,0,0),V38&gt;=TIME(13,0,0))),0,VLOOKUP($D36,名簿!$B:$D,3,FALSE))</f>
        <v>0</v>
      </c>
      <c r="W41" s="29">
        <f>IF(OR(W37="",W38="",AND(W37&lt;=TIME(12,0,0),W38&lt;=TIME(12,0,0)),AND(W37&gt;=TIME(13,0,0),W38&gt;=TIME(13,0,0))),0,VLOOKUP($D36,名簿!$B:$D,3,FALSE))</f>
        <v>0</v>
      </c>
      <c r="X41" s="29">
        <f>IF(OR(X37="",X38="",AND(X37&lt;=TIME(12,0,0),X38&lt;=TIME(12,0,0)),AND(X37&gt;=TIME(13,0,0),X38&gt;=TIME(13,0,0))),0,VLOOKUP($D36,名簿!$B:$D,3,FALSE))</f>
        <v>0</v>
      </c>
      <c r="Y41" s="29">
        <f>IF(OR(Y37="",Y38="",AND(Y37&lt;=TIME(12,0,0),Y38&lt;=TIME(12,0,0)),AND(Y37&gt;=TIME(13,0,0),Y38&gt;=TIME(13,0,0))),0,VLOOKUP($D36,名簿!$B:$D,3,FALSE))</f>
        <v>0</v>
      </c>
      <c r="Z41" s="29">
        <f>IF(OR(Z37="",Z38="",AND(Z37&lt;=TIME(12,0,0),Z38&lt;=TIME(12,0,0)),AND(Z37&gt;=TIME(13,0,0),Z38&gt;=TIME(13,0,0))),0,VLOOKUP($D36,名簿!$B:$D,3,FALSE))</f>
        <v>0</v>
      </c>
      <c r="AA41" s="29">
        <f>IF(OR(AA37="",AA38="",AND(AA37&lt;=TIME(12,0,0),AA38&lt;=TIME(12,0,0)),AND(AA37&gt;=TIME(13,0,0),AA38&gt;=TIME(13,0,0))),0,VLOOKUP($D36,名簿!$B:$D,3,FALSE))</f>
        <v>0</v>
      </c>
      <c r="AB41" s="29">
        <f>IF(OR(AB37="",AB38="",AND(AB37&lt;=TIME(12,0,0),AB38&lt;=TIME(12,0,0)),AND(AB37&gt;=TIME(13,0,0),AB38&gt;=TIME(13,0,0))),0,VLOOKUP($D36,名簿!$B:$D,3,FALSE))</f>
        <v>0</v>
      </c>
      <c r="AC41" s="29">
        <f>IF(OR(AC37="",AC38="",AND(AC37&lt;=TIME(12,0,0),AC38&lt;=TIME(12,0,0)),AND(AC37&gt;=TIME(13,0,0),AC38&gt;=TIME(13,0,0))),0,VLOOKUP($D36,名簿!$B:$D,3,FALSE))</f>
        <v>0</v>
      </c>
      <c r="AD41" s="29">
        <f>IF(OR(AD37="",AD38="",AND(AD37&lt;=TIME(12,0,0),AD38&lt;=TIME(12,0,0)),AND(AD37&gt;=TIME(13,0,0),AD38&gt;=TIME(13,0,0))),0,VLOOKUP($D36,名簿!$B:$D,3,FALSE))</f>
        <v>0</v>
      </c>
      <c r="AE41" s="29">
        <f>IF(OR(AE37="",AE38="",AND(AE37&lt;=TIME(12,0,0),AE38&lt;=TIME(12,0,0)),AND(AE37&gt;=TIME(13,0,0),AE38&gt;=TIME(13,0,0))),0,VLOOKUP($D36,名簿!$B:$D,3,FALSE))</f>
        <v>0</v>
      </c>
      <c r="AF41" s="29">
        <f>IF(OR(AF37="",AF38="",AND(AF37&lt;=TIME(12,0,0),AF38&lt;=TIME(12,0,0)),AND(AF37&gt;=TIME(13,0,0),AF38&gt;=TIME(13,0,0))),0,VLOOKUP($D36,名簿!$B:$D,3,FALSE))</f>
        <v>0</v>
      </c>
      <c r="AG41" s="29">
        <f>IF(OR(AG37="",AG38="",AND(AG37&lt;=TIME(12,0,0),AG38&lt;=TIME(12,0,0)),AND(AG37&gt;=TIME(13,0,0),AG38&gt;=TIME(13,0,0))),0,VLOOKUP($D36,名簿!$B:$D,3,FALSE))</f>
        <v>0</v>
      </c>
      <c r="AH41" s="29">
        <f>IF(OR(AH37="",AH38="",AND(AH37&lt;=TIME(12,0,0),AH38&lt;=TIME(12,0,0)),AND(AH37&gt;=TIME(13,0,0),AH38&gt;=TIME(13,0,0))),0,VLOOKUP($D36,名簿!$B:$D,3,FALSE))</f>
        <v>0</v>
      </c>
      <c r="AI41" s="29">
        <f>IF(OR(AI37="",AI38="",AND(AI37&lt;=TIME(12,0,0),AI38&lt;=TIME(12,0,0)),AND(AI37&gt;=TIME(13,0,0),AI38&gt;=TIME(13,0,0))),0,VLOOKUP($D36,名簿!$B:$D,3,FALSE))</f>
        <v>0</v>
      </c>
      <c r="AJ41" s="61"/>
      <c r="AK41" s="15"/>
      <c r="AL41" s="16"/>
      <c r="AM41" s="19"/>
    </row>
    <row r="42" spans="1:39" ht="20.100000000000001" hidden="1" customHeight="1" x14ac:dyDescent="0.15">
      <c r="C42" s="78"/>
      <c r="D42" s="46" t="s">
        <v>5</v>
      </c>
      <c r="E42" s="39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 t="str">
        <f t="shared" ref="V42:AI42" si="4">IF(OR(V37="",V38=""),"",V38-V37-V41)</f>
        <v/>
      </c>
      <c r="W42" s="30" t="str">
        <f t="shared" si="4"/>
        <v/>
      </c>
      <c r="X42" s="30" t="str">
        <f t="shared" si="4"/>
        <v/>
      </c>
      <c r="Y42" s="30" t="str">
        <f t="shared" si="4"/>
        <v/>
      </c>
      <c r="Z42" s="30" t="str">
        <f t="shared" si="4"/>
        <v/>
      </c>
      <c r="AA42" s="30" t="str">
        <f t="shared" si="4"/>
        <v/>
      </c>
      <c r="AB42" s="30" t="str">
        <f t="shared" si="4"/>
        <v/>
      </c>
      <c r="AC42" s="30" t="str">
        <f t="shared" si="4"/>
        <v/>
      </c>
      <c r="AD42" s="30" t="str">
        <f t="shared" si="4"/>
        <v/>
      </c>
      <c r="AE42" s="30" t="str">
        <f t="shared" si="4"/>
        <v/>
      </c>
      <c r="AF42" s="30" t="str">
        <f t="shared" si="4"/>
        <v/>
      </c>
      <c r="AG42" s="30" t="str">
        <f t="shared" si="4"/>
        <v/>
      </c>
      <c r="AH42" s="30" t="str">
        <f t="shared" si="4"/>
        <v/>
      </c>
      <c r="AI42" s="30" t="str">
        <f t="shared" si="4"/>
        <v/>
      </c>
      <c r="AJ42" s="61"/>
      <c r="AK42" s="7" t="s">
        <v>5</v>
      </c>
      <c r="AL42" s="16">
        <f>SUM(E42:AI42)</f>
        <v>0</v>
      </c>
    </row>
    <row r="43" spans="1:39" ht="20.100000000000001" customHeight="1" x14ac:dyDescent="0.15">
      <c r="C43" s="78"/>
      <c r="D43" s="47" t="s">
        <v>23</v>
      </c>
      <c r="E43" s="40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61"/>
      <c r="AK43" s="15" t="s">
        <v>4</v>
      </c>
      <c r="AL43" s="16">
        <f>SUM(E43:AI43)</f>
        <v>0</v>
      </c>
      <c r="AM43" s="14"/>
    </row>
    <row r="44" spans="1:39" s="18" customFormat="1" ht="20.100000000000001" customHeight="1" thickBot="1" x14ac:dyDescent="0.2">
      <c r="A44" s="17"/>
      <c r="C44" s="79"/>
      <c r="D44" s="48" t="s">
        <v>24</v>
      </c>
      <c r="E44" s="41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62"/>
      <c r="AK44" s="15"/>
      <c r="AL44" s="16"/>
      <c r="AM44" s="19"/>
    </row>
    <row r="46" spans="1:39" x14ac:dyDescent="0.15">
      <c r="G46" s="20"/>
      <c r="H46" s="21"/>
      <c r="N46" s="20"/>
      <c r="O46" s="21"/>
      <c r="U46" s="20"/>
      <c r="V46" s="21"/>
      <c r="AB46" s="20"/>
      <c r="AC46" s="21"/>
      <c r="AK46" s="13"/>
    </row>
  </sheetData>
  <sheetProtection formatCells="0" formatColumns="0" formatRows="0" selectLockedCells="1"/>
  <mergeCells count="16">
    <mergeCell ref="E1:T4"/>
    <mergeCell ref="C18:C26"/>
    <mergeCell ref="C27:C35"/>
    <mergeCell ref="C36:C44"/>
    <mergeCell ref="R5:S5"/>
    <mergeCell ref="C7:C8"/>
    <mergeCell ref="D7:D8"/>
    <mergeCell ref="C9:C17"/>
    <mergeCell ref="AJ18:AJ26"/>
    <mergeCell ref="AJ27:AJ35"/>
    <mergeCell ref="AJ36:AJ44"/>
    <mergeCell ref="E5:G5"/>
    <mergeCell ref="C5:D5"/>
    <mergeCell ref="N5:Q5"/>
    <mergeCell ref="AJ7:AJ8"/>
    <mergeCell ref="AJ9:AJ17"/>
  </mergeCells>
  <phoneticPr fontId="1"/>
  <conditionalFormatting sqref="E8:AI8">
    <cfRule type="expression" dxfId="25" priority="2" stopIfTrue="1">
      <formula>WEEKDAY(E8,1)=7</formula>
    </cfRule>
    <cfRule type="expression" dxfId="24" priority="4" stopIfTrue="1">
      <formula>WEEKDAY(E8,1)=1</formula>
    </cfRule>
  </conditionalFormatting>
  <dataValidations count="1">
    <dataValidation imeMode="off" allowBlank="1" showInputMessage="1" showErrorMessage="1" sqref="A1:A2" xr:uid="{00000000-0002-0000-0000-000000000000}"/>
  </dataValidations>
  <printOptions horizontalCentered="1"/>
  <pageMargins left="0.9055118110236221" right="0.51181102362204722" top="0.55118110236220474" bottom="0.55118110236220474" header="0.31496062992125984" footer="0.31496062992125984"/>
  <pageSetup paperSize="8" scale="7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C63A431-7B79-4166-AB85-98C76A0C8AD1}">
          <x14:formula1>
            <xm:f>名簿!$B$4:$B$28</xm:f>
          </x14:formula1>
          <xm:sqref>D9 D18 D27 D36</xm:sqref>
        </x14:dataValidation>
        <x14:dataValidation type="list" allowBlank="1" showInputMessage="1" showErrorMessage="1" xr:uid="{DC1366B6-3406-4B07-8AF9-36955224DF2B}">
          <x14:formula1>
            <xm:f>設定項目!$D$2:$D$10</xm:f>
          </x14:formula1>
          <xm:sqref>E9:AI9 E18:AI18 E27:AI27 E36:AI36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F34D8-35ED-49AA-9687-B35274409D8F}">
  <sheetPr>
    <tabColor rgb="FFFFC000"/>
    <pageSetUpPr fitToPage="1"/>
  </sheetPr>
  <dimension ref="A1:AM46"/>
  <sheetViews>
    <sheetView view="pageBreakPreview" zoomScale="85" zoomScaleNormal="90" zoomScaleSheetLayoutView="85" workbookViewId="0">
      <pane ySplit="8" topLeftCell="A37" activePane="bottomLeft" state="frozen"/>
      <selection activeCell="D7" sqref="D7:D44"/>
      <selection pane="bottomLeft" activeCell="AE17" sqref="AE17"/>
    </sheetView>
  </sheetViews>
  <sheetFormatPr defaultColWidth="8.625" defaultRowHeight="13.5" x14ac:dyDescent="0.15"/>
  <cols>
    <col min="1" max="1" width="13.25" style="8" bestFit="1" customWidth="1"/>
    <col min="2" max="2" width="8.625" style="7"/>
    <col min="3" max="3" width="10.625" style="7" customWidth="1"/>
    <col min="4" max="4" width="14.75" style="7" customWidth="1"/>
    <col min="5" max="5" width="7.5" style="7" bestFit="1" customWidth="1"/>
    <col min="6" max="6" width="8.25" style="7" customWidth="1"/>
    <col min="7" max="7" width="6.875" style="7" bestFit="1" customWidth="1"/>
    <col min="8" max="9" width="7.5" style="7" bestFit="1" customWidth="1"/>
    <col min="10" max="10" width="7.5" style="7" customWidth="1"/>
    <col min="11" max="35" width="7.5" style="7" bestFit="1" customWidth="1"/>
    <col min="36" max="36" width="21.25" style="7" customWidth="1"/>
    <col min="37" max="37" width="9.125" style="8" bestFit="1" customWidth="1"/>
    <col min="38" max="38" width="11.25" style="8" bestFit="1" customWidth="1"/>
    <col min="39" max="39" width="4.625" style="7" customWidth="1"/>
    <col min="40" max="16384" width="8.625" style="7"/>
  </cols>
  <sheetData>
    <row r="1" spans="1:39" ht="23.25" customHeight="1" x14ac:dyDescent="0.15">
      <c r="A1" s="22">
        <v>2023</v>
      </c>
      <c r="B1" s="7" t="s">
        <v>7</v>
      </c>
      <c r="E1" s="68" t="s">
        <v>29</v>
      </c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70"/>
      <c r="U1"/>
      <c r="V1"/>
      <c r="W1"/>
      <c r="X1"/>
      <c r="Y1"/>
    </row>
    <row r="2" spans="1:39" ht="23.25" x14ac:dyDescent="0.15">
      <c r="A2" s="22">
        <v>4</v>
      </c>
      <c r="B2" s="7" t="s">
        <v>8</v>
      </c>
      <c r="E2" s="71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3"/>
      <c r="U2"/>
      <c r="V2"/>
      <c r="W2"/>
      <c r="X2"/>
      <c r="Y2"/>
    </row>
    <row r="3" spans="1:39" x14ac:dyDescent="0.15">
      <c r="E3" s="71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3"/>
    </row>
    <row r="4" spans="1:39" ht="14.25" thickBot="1" x14ac:dyDescent="0.2">
      <c r="E4" s="74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6"/>
    </row>
    <row r="5" spans="1:39" ht="35.25" customHeight="1" thickBot="1" x14ac:dyDescent="0.2">
      <c r="C5" s="64" t="s">
        <v>1</v>
      </c>
      <c r="D5" s="64"/>
      <c r="E5" s="63">
        <f>DATE($A$1,$A$2,1)</f>
        <v>45017</v>
      </c>
      <c r="F5" s="63"/>
      <c r="G5" s="63"/>
      <c r="N5" s="65"/>
      <c r="O5" s="65"/>
      <c r="P5" s="65"/>
      <c r="Q5" s="65"/>
      <c r="R5" s="65"/>
      <c r="S5" s="65"/>
      <c r="W5" s="9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10"/>
      <c r="AM5" s="9"/>
    </row>
    <row r="6" spans="1:39" ht="32.25" customHeight="1" thickBot="1" x14ac:dyDescent="0.2">
      <c r="C6" s="23"/>
      <c r="D6" s="23"/>
      <c r="E6" s="27"/>
      <c r="F6" s="27"/>
      <c r="G6" s="27"/>
      <c r="N6" s="9"/>
      <c r="O6" s="9"/>
      <c r="P6" s="9"/>
      <c r="Q6" s="9"/>
      <c r="R6" s="9"/>
      <c r="S6" s="9"/>
      <c r="W6" s="9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10"/>
      <c r="AM6" s="9"/>
    </row>
    <row r="7" spans="1:39" ht="27" customHeight="1" x14ac:dyDescent="0.15">
      <c r="C7" s="80" t="s">
        <v>14</v>
      </c>
      <c r="D7" s="80" t="s">
        <v>0</v>
      </c>
      <c r="E7" s="34">
        <f>DATE($A$1,$A$2,1)</f>
        <v>45017</v>
      </c>
      <c r="F7" s="11">
        <f>E7+1</f>
        <v>45018</v>
      </c>
      <c r="G7" s="11">
        <f t="shared" ref="G7:AF7" si="0">F7+1</f>
        <v>45019</v>
      </c>
      <c r="H7" s="11">
        <f t="shared" si="0"/>
        <v>45020</v>
      </c>
      <c r="I7" s="11">
        <f t="shared" si="0"/>
        <v>45021</v>
      </c>
      <c r="J7" s="11">
        <f t="shared" si="0"/>
        <v>45022</v>
      </c>
      <c r="K7" s="11">
        <f t="shared" si="0"/>
        <v>45023</v>
      </c>
      <c r="L7" s="11">
        <f t="shared" si="0"/>
        <v>45024</v>
      </c>
      <c r="M7" s="11">
        <f t="shared" si="0"/>
        <v>45025</v>
      </c>
      <c r="N7" s="11">
        <f t="shared" si="0"/>
        <v>45026</v>
      </c>
      <c r="O7" s="11">
        <f t="shared" si="0"/>
        <v>45027</v>
      </c>
      <c r="P7" s="11">
        <f t="shared" si="0"/>
        <v>45028</v>
      </c>
      <c r="Q7" s="11">
        <f t="shared" si="0"/>
        <v>45029</v>
      </c>
      <c r="R7" s="11">
        <f t="shared" si="0"/>
        <v>45030</v>
      </c>
      <c r="S7" s="11">
        <f t="shared" si="0"/>
        <v>45031</v>
      </c>
      <c r="T7" s="11">
        <f t="shared" si="0"/>
        <v>45032</v>
      </c>
      <c r="U7" s="11">
        <f t="shared" si="0"/>
        <v>45033</v>
      </c>
      <c r="V7" s="11">
        <f t="shared" si="0"/>
        <v>45034</v>
      </c>
      <c r="W7" s="11">
        <f t="shared" si="0"/>
        <v>45035</v>
      </c>
      <c r="X7" s="11">
        <f t="shared" si="0"/>
        <v>45036</v>
      </c>
      <c r="Y7" s="11">
        <f t="shared" si="0"/>
        <v>45037</v>
      </c>
      <c r="Z7" s="11">
        <f t="shared" si="0"/>
        <v>45038</v>
      </c>
      <c r="AA7" s="11">
        <f t="shared" si="0"/>
        <v>45039</v>
      </c>
      <c r="AB7" s="11">
        <f t="shared" si="0"/>
        <v>45040</v>
      </c>
      <c r="AC7" s="11">
        <f t="shared" si="0"/>
        <v>45041</v>
      </c>
      <c r="AD7" s="11">
        <f t="shared" si="0"/>
        <v>45042</v>
      </c>
      <c r="AE7" s="11">
        <f t="shared" si="0"/>
        <v>45043</v>
      </c>
      <c r="AF7" s="11">
        <f t="shared" si="0"/>
        <v>45044</v>
      </c>
      <c r="AG7" s="11">
        <f>IF(MONTH(AF7+1)=MONTH(AF7),AF7+1,"")</f>
        <v>45045</v>
      </c>
      <c r="AH7" s="11">
        <f>IF(AG7="","",IF(MONTH(AG7+1)=MONTH(AG7),AG7+1,""))</f>
        <v>45046</v>
      </c>
      <c r="AI7" s="11" t="str">
        <f>IF(AH7="","",IF(MONTH(AH7+1)=MONTH(AH7),AH7+1,""))</f>
        <v/>
      </c>
      <c r="AJ7" s="66" t="s">
        <v>27</v>
      </c>
      <c r="AK7" s="10"/>
      <c r="AM7" s="10"/>
    </row>
    <row r="8" spans="1:39" ht="27" customHeight="1" thickBot="1" x14ac:dyDescent="0.2">
      <c r="C8" s="81"/>
      <c r="D8" s="81"/>
      <c r="E8" s="35">
        <f>IF(E7="","",E7)</f>
        <v>45017</v>
      </c>
      <c r="F8" s="26">
        <f t="shared" ref="F8:AI8" si="1">IF(F7="","",F7)</f>
        <v>45018</v>
      </c>
      <c r="G8" s="26">
        <f t="shared" si="1"/>
        <v>45019</v>
      </c>
      <c r="H8" s="26">
        <f t="shared" si="1"/>
        <v>45020</v>
      </c>
      <c r="I8" s="26">
        <f t="shared" si="1"/>
        <v>45021</v>
      </c>
      <c r="J8" s="26">
        <f t="shared" si="1"/>
        <v>45022</v>
      </c>
      <c r="K8" s="26">
        <f t="shared" si="1"/>
        <v>45023</v>
      </c>
      <c r="L8" s="26">
        <f t="shared" si="1"/>
        <v>45024</v>
      </c>
      <c r="M8" s="26">
        <f t="shared" si="1"/>
        <v>45025</v>
      </c>
      <c r="N8" s="26">
        <f t="shared" si="1"/>
        <v>45026</v>
      </c>
      <c r="O8" s="26">
        <f t="shared" si="1"/>
        <v>45027</v>
      </c>
      <c r="P8" s="26">
        <f t="shared" si="1"/>
        <v>45028</v>
      </c>
      <c r="Q8" s="26">
        <f t="shared" si="1"/>
        <v>45029</v>
      </c>
      <c r="R8" s="26">
        <f t="shared" si="1"/>
        <v>45030</v>
      </c>
      <c r="S8" s="26">
        <f t="shared" si="1"/>
        <v>45031</v>
      </c>
      <c r="T8" s="26">
        <f t="shared" si="1"/>
        <v>45032</v>
      </c>
      <c r="U8" s="26">
        <f t="shared" si="1"/>
        <v>45033</v>
      </c>
      <c r="V8" s="26">
        <f t="shared" si="1"/>
        <v>45034</v>
      </c>
      <c r="W8" s="26">
        <f t="shared" si="1"/>
        <v>45035</v>
      </c>
      <c r="X8" s="26">
        <f t="shared" si="1"/>
        <v>45036</v>
      </c>
      <c r="Y8" s="26">
        <f t="shared" si="1"/>
        <v>45037</v>
      </c>
      <c r="Z8" s="26">
        <f t="shared" si="1"/>
        <v>45038</v>
      </c>
      <c r="AA8" s="26">
        <f t="shared" si="1"/>
        <v>45039</v>
      </c>
      <c r="AB8" s="26">
        <f t="shared" si="1"/>
        <v>45040</v>
      </c>
      <c r="AC8" s="26">
        <f t="shared" si="1"/>
        <v>45041</v>
      </c>
      <c r="AD8" s="26">
        <f t="shared" si="1"/>
        <v>45042</v>
      </c>
      <c r="AE8" s="26">
        <f t="shared" si="1"/>
        <v>45043</v>
      </c>
      <c r="AF8" s="26">
        <f t="shared" si="1"/>
        <v>45044</v>
      </c>
      <c r="AG8" s="26">
        <f t="shared" si="1"/>
        <v>45045</v>
      </c>
      <c r="AH8" s="26">
        <f t="shared" si="1"/>
        <v>45046</v>
      </c>
      <c r="AI8" s="26" t="str">
        <f t="shared" si="1"/>
        <v/>
      </c>
      <c r="AJ8" s="67"/>
      <c r="AK8" s="12"/>
      <c r="AL8" s="13"/>
      <c r="AM8" s="14"/>
    </row>
    <row r="9" spans="1:39" ht="41.25" customHeight="1" x14ac:dyDescent="0.15">
      <c r="C9" s="77" t="str">
        <f>IF(D9="","",VLOOKUP(D9,名簿!$B:$C,2,FALSE))</f>
        <v>事務員</v>
      </c>
      <c r="D9" s="42" t="s">
        <v>64</v>
      </c>
      <c r="E9" s="36" t="s">
        <v>70</v>
      </c>
      <c r="F9" s="36" t="s">
        <v>70</v>
      </c>
      <c r="G9" s="36" t="s">
        <v>66</v>
      </c>
      <c r="H9" s="36" t="s">
        <v>66</v>
      </c>
      <c r="I9" s="36" t="s">
        <v>66</v>
      </c>
      <c r="J9" s="36" t="s">
        <v>66</v>
      </c>
      <c r="K9" s="36" t="s">
        <v>66</v>
      </c>
      <c r="L9" s="36" t="s">
        <v>70</v>
      </c>
      <c r="M9" s="36" t="s">
        <v>70</v>
      </c>
      <c r="N9" s="36" t="s">
        <v>66</v>
      </c>
      <c r="O9" s="36" t="s">
        <v>66</v>
      </c>
      <c r="P9" s="36" t="s">
        <v>66</v>
      </c>
      <c r="Q9" s="36" t="s">
        <v>66</v>
      </c>
      <c r="R9" s="36" t="s">
        <v>66</v>
      </c>
      <c r="S9" s="36" t="s">
        <v>70</v>
      </c>
      <c r="T9" s="36" t="s">
        <v>66</v>
      </c>
      <c r="U9" s="36" t="s">
        <v>66</v>
      </c>
      <c r="V9" s="36" t="s">
        <v>66</v>
      </c>
      <c r="W9" s="36" t="s">
        <v>66</v>
      </c>
      <c r="X9" s="36" t="s">
        <v>20</v>
      </c>
      <c r="Y9" s="36" t="s">
        <v>66</v>
      </c>
      <c r="Z9" s="36" t="s">
        <v>70</v>
      </c>
      <c r="AA9" s="36" t="s">
        <v>70</v>
      </c>
      <c r="AB9" s="36" t="s">
        <v>66</v>
      </c>
      <c r="AC9" s="36" t="s">
        <v>66</v>
      </c>
      <c r="AD9" s="36" t="s">
        <v>66</v>
      </c>
      <c r="AE9" s="36" t="s">
        <v>66</v>
      </c>
      <c r="AF9" s="36" t="s">
        <v>66</v>
      </c>
      <c r="AG9" s="36" t="s">
        <v>70</v>
      </c>
      <c r="AH9" s="36" t="s">
        <v>70</v>
      </c>
      <c r="AI9" s="36"/>
      <c r="AJ9" s="60"/>
      <c r="AK9" s="10" t="s">
        <v>15</v>
      </c>
      <c r="AL9" s="8">
        <f>COUNTIF(E9:AI9,"〇")</f>
        <v>20</v>
      </c>
      <c r="AM9" s="14"/>
    </row>
    <row r="10" spans="1:39" ht="20.100000000000001" customHeight="1" x14ac:dyDescent="0.15">
      <c r="C10" s="78"/>
      <c r="D10" s="44" t="s">
        <v>2</v>
      </c>
      <c r="E10" s="37"/>
      <c r="F10" s="28"/>
      <c r="G10" s="28">
        <v>0.36805555555555558</v>
      </c>
      <c r="H10" s="28">
        <v>0.36805555555555558</v>
      </c>
      <c r="I10" s="28">
        <v>0.36805555555555558</v>
      </c>
      <c r="J10" s="28">
        <v>0.36805555555555558</v>
      </c>
      <c r="K10" s="28">
        <v>0.36805555555555558</v>
      </c>
      <c r="L10" s="28"/>
      <c r="M10" s="28"/>
      <c r="N10" s="28">
        <v>0.36805555555555558</v>
      </c>
      <c r="O10" s="28">
        <v>0.36805555555555558</v>
      </c>
      <c r="P10" s="28">
        <v>0.36805555555555558</v>
      </c>
      <c r="Q10" s="28">
        <v>0.36805555555555558</v>
      </c>
      <c r="R10" s="28">
        <v>0.36805555555555558</v>
      </c>
      <c r="S10" s="28"/>
      <c r="T10" s="28">
        <v>0.36805555555555558</v>
      </c>
      <c r="U10" s="28">
        <v>0.36805555555555558</v>
      </c>
      <c r="V10" s="28">
        <v>0.36805555555555558</v>
      </c>
      <c r="W10" s="28">
        <v>0.36805555555555558</v>
      </c>
      <c r="X10" s="28"/>
      <c r="Y10" s="28">
        <v>0.36805555555555558</v>
      </c>
      <c r="Z10" s="28"/>
      <c r="AA10" s="28"/>
      <c r="AB10" s="28">
        <v>0.36805555555555558</v>
      </c>
      <c r="AC10" s="28">
        <v>0.36805555555555558</v>
      </c>
      <c r="AD10" s="28">
        <v>0.36805555555555558</v>
      </c>
      <c r="AE10" s="28">
        <v>0.36805555555555558</v>
      </c>
      <c r="AF10" s="28">
        <v>0.36805555555555558</v>
      </c>
      <c r="AG10" s="28"/>
      <c r="AH10" s="28"/>
      <c r="AI10" s="28"/>
      <c r="AJ10" s="61"/>
      <c r="AK10" s="10"/>
      <c r="AM10" s="14"/>
    </row>
    <row r="11" spans="1:39" ht="20.100000000000001" customHeight="1" x14ac:dyDescent="0.15">
      <c r="C11" s="78"/>
      <c r="D11" s="45" t="s">
        <v>3</v>
      </c>
      <c r="E11" s="37"/>
      <c r="F11" s="28"/>
      <c r="G11" s="28">
        <v>0.70138888888888884</v>
      </c>
      <c r="H11" s="28">
        <v>0.70138888888888884</v>
      </c>
      <c r="I11" s="28">
        <v>0.70138888888888884</v>
      </c>
      <c r="J11" s="28">
        <v>0.70138888888888884</v>
      </c>
      <c r="K11" s="28">
        <v>0.70138888888888884</v>
      </c>
      <c r="L11" s="28"/>
      <c r="M11" s="28"/>
      <c r="N11" s="28">
        <v>0.70138888888888884</v>
      </c>
      <c r="O11" s="28">
        <v>0.70138888888888884</v>
      </c>
      <c r="P11" s="28">
        <v>0.70138888888888884</v>
      </c>
      <c r="Q11" s="28">
        <v>0.70138888888888884</v>
      </c>
      <c r="R11" s="28">
        <v>0.70138888888888884</v>
      </c>
      <c r="S11" s="28"/>
      <c r="T11" s="28">
        <v>0.70138888888888884</v>
      </c>
      <c r="U11" s="28">
        <v>0.70138888888888884</v>
      </c>
      <c r="V11" s="28">
        <v>0.70138888888888884</v>
      </c>
      <c r="W11" s="28">
        <v>0.70138888888888884</v>
      </c>
      <c r="X11" s="28"/>
      <c r="Y11" s="28">
        <v>0.70138888888888884</v>
      </c>
      <c r="Z11" s="28"/>
      <c r="AA11" s="28"/>
      <c r="AB11" s="28">
        <v>0.70138888888888884</v>
      </c>
      <c r="AC11" s="28">
        <v>0.70138888888888884</v>
      </c>
      <c r="AD11" s="28">
        <v>0.70138888888888884</v>
      </c>
      <c r="AE11" s="28">
        <v>0.65972222222222221</v>
      </c>
      <c r="AF11" s="28">
        <v>0.70138888888888884</v>
      </c>
      <c r="AG11" s="28"/>
      <c r="AH11" s="28"/>
      <c r="AI11" s="28"/>
      <c r="AJ11" s="61"/>
      <c r="AK11" s="15"/>
      <c r="AL11" s="16"/>
      <c r="AM11" s="14"/>
    </row>
    <row r="12" spans="1:39" ht="20.100000000000001" customHeight="1" x14ac:dyDescent="0.15">
      <c r="C12" s="78"/>
      <c r="D12" s="43" t="s">
        <v>25</v>
      </c>
      <c r="E12" s="37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61"/>
      <c r="AK12" s="10"/>
      <c r="AM12" s="14"/>
    </row>
    <row r="13" spans="1:39" ht="20.100000000000001" customHeight="1" x14ac:dyDescent="0.15">
      <c r="C13" s="78"/>
      <c r="D13" s="43" t="s">
        <v>26</v>
      </c>
      <c r="E13" s="37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61"/>
      <c r="AK13" s="15"/>
      <c r="AL13" s="16"/>
      <c r="AM13" s="14"/>
    </row>
    <row r="14" spans="1:39" s="18" customFormat="1" ht="20.100000000000001" hidden="1" customHeight="1" x14ac:dyDescent="0.15">
      <c r="A14" s="17"/>
      <c r="C14" s="78"/>
      <c r="D14" s="45" t="s">
        <v>11</v>
      </c>
      <c r="E14" s="38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61"/>
      <c r="AK14" s="15"/>
      <c r="AL14" s="16"/>
      <c r="AM14" s="19"/>
    </row>
    <row r="15" spans="1:39" ht="20.100000000000001" hidden="1" customHeight="1" x14ac:dyDescent="0.15">
      <c r="C15" s="78"/>
      <c r="D15" s="46" t="s">
        <v>5</v>
      </c>
      <c r="E15" s="39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61"/>
      <c r="AK15" s="7" t="s">
        <v>5</v>
      </c>
      <c r="AL15" s="16">
        <f>SUM(E15:AI15)</f>
        <v>0</v>
      </c>
    </row>
    <row r="16" spans="1:39" ht="20.100000000000001" customHeight="1" x14ac:dyDescent="0.15">
      <c r="C16" s="78"/>
      <c r="D16" s="47" t="s">
        <v>23</v>
      </c>
      <c r="E16" s="40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>
        <v>4.1666666666666664E-2</v>
      </c>
      <c r="AF16" s="31"/>
      <c r="AG16" s="31"/>
      <c r="AH16" s="31"/>
      <c r="AI16" s="31"/>
      <c r="AJ16" s="61"/>
      <c r="AK16" s="15" t="s">
        <v>4</v>
      </c>
      <c r="AL16" s="16">
        <f>SUM(E16:AI16)</f>
        <v>4.1666666666666664E-2</v>
      </c>
      <c r="AM16" s="14"/>
    </row>
    <row r="17" spans="1:39" s="18" customFormat="1" ht="20.100000000000001" customHeight="1" thickBot="1" x14ac:dyDescent="0.2">
      <c r="A17" s="17"/>
      <c r="C17" s="79"/>
      <c r="D17" s="48" t="s">
        <v>24</v>
      </c>
      <c r="E17" s="41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>
        <v>45035</v>
      </c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62"/>
      <c r="AK17" s="15"/>
      <c r="AL17" s="16"/>
      <c r="AM17" s="19"/>
    </row>
    <row r="18" spans="1:39" ht="41.25" customHeight="1" x14ac:dyDescent="0.15">
      <c r="C18" s="77" t="str">
        <f>IF(D18="","",VLOOKUP(D18,名簿!$B:$C,2,FALSE))</f>
        <v>事務員</v>
      </c>
      <c r="D18" s="42" t="s">
        <v>63</v>
      </c>
      <c r="E18" s="36" t="s">
        <v>70</v>
      </c>
      <c r="F18" s="36" t="s">
        <v>70</v>
      </c>
      <c r="G18" s="36" t="s">
        <v>66</v>
      </c>
      <c r="H18" s="36" t="s">
        <v>66</v>
      </c>
      <c r="I18" s="36" t="s">
        <v>66</v>
      </c>
      <c r="J18" s="36" t="s">
        <v>66</v>
      </c>
      <c r="K18" s="36" t="s">
        <v>66</v>
      </c>
      <c r="L18" s="36" t="s">
        <v>70</v>
      </c>
      <c r="M18" s="36" t="s">
        <v>70</v>
      </c>
      <c r="N18" s="36" t="s">
        <v>66</v>
      </c>
      <c r="O18" s="36" t="s">
        <v>68</v>
      </c>
      <c r="P18" s="36" t="s">
        <v>66</v>
      </c>
      <c r="Q18" s="36" t="s">
        <v>66</v>
      </c>
      <c r="R18" s="36" t="s">
        <v>66</v>
      </c>
      <c r="S18" s="36" t="s">
        <v>70</v>
      </c>
      <c r="T18" s="36" t="s">
        <v>70</v>
      </c>
      <c r="U18" s="36" t="s">
        <v>66</v>
      </c>
      <c r="V18" s="36" t="s">
        <v>66</v>
      </c>
      <c r="W18" s="36" t="s">
        <v>66</v>
      </c>
      <c r="X18" s="36" t="s">
        <v>66</v>
      </c>
      <c r="Y18" s="36" t="s">
        <v>66</v>
      </c>
      <c r="Z18" s="36" t="s">
        <v>70</v>
      </c>
      <c r="AA18" s="36" t="s">
        <v>66</v>
      </c>
      <c r="AB18" s="36" t="s">
        <v>20</v>
      </c>
      <c r="AC18" s="36" t="s">
        <v>66</v>
      </c>
      <c r="AD18" s="36" t="s">
        <v>66</v>
      </c>
      <c r="AE18" s="36" t="s">
        <v>66</v>
      </c>
      <c r="AF18" s="36" t="s">
        <v>66</v>
      </c>
      <c r="AG18" s="36" t="s">
        <v>70</v>
      </c>
      <c r="AH18" s="36" t="s">
        <v>70</v>
      </c>
      <c r="AI18" s="36"/>
      <c r="AJ18" s="82" t="s">
        <v>69</v>
      </c>
      <c r="AK18" s="10" t="s">
        <v>15</v>
      </c>
      <c r="AL18" s="8">
        <f>COUNTIF(E18:AI18,"〇")</f>
        <v>19</v>
      </c>
      <c r="AM18" s="14"/>
    </row>
    <row r="19" spans="1:39" ht="20.100000000000001" customHeight="1" x14ac:dyDescent="0.15">
      <c r="C19" s="78"/>
      <c r="D19" s="44" t="s">
        <v>2</v>
      </c>
      <c r="E19" s="37"/>
      <c r="F19" s="28"/>
      <c r="G19" s="28">
        <v>0.36805555555555558</v>
      </c>
      <c r="H19" s="28">
        <v>0.36805555555555558</v>
      </c>
      <c r="I19" s="28">
        <v>0.36805555555555558</v>
      </c>
      <c r="J19" s="28">
        <v>0.36805555555555558</v>
      </c>
      <c r="K19" s="28">
        <v>0.35416666666666669</v>
      </c>
      <c r="L19" s="28"/>
      <c r="M19" s="28"/>
      <c r="N19" s="28">
        <v>0.36805555555555558</v>
      </c>
      <c r="O19" s="28"/>
      <c r="P19" s="28">
        <v>0.36805555555555558</v>
      </c>
      <c r="Q19" s="28">
        <v>0.36805555555555558</v>
      </c>
      <c r="R19" s="28">
        <v>0.36805555555555558</v>
      </c>
      <c r="S19" s="28"/>
      <c r="T19" s="28"/>
      <c r="U19" s="28">
        <v>0.36805555555555558</v>
      </c>
      <c r="V19" s="28">
        <v>0.36805555555555558</v>
      </c>
      <c r="W19" s="28">
        <v>0.36805555555555558</v>
      </c>
      <c r="X19" s="28">
        <v>0.36805555555555558</v>
      </c>
      <c r="Y19" s="28">
        <v>0.36805555555555558</v>
      </c>
      <c r="Z19" s="28"/>
      <c r="AA19" s="28">
        <v>0.36805555555555558</v>
      </c>
      <c r="AB19" s="28"/>
      <c r="AC19" s="28">
        <v>0.36805555555555558</v>
      </c>
      <c r="AD19" s="28">
        <v>0.36805555555555558</v>
      </c>
      <c r="AE19" s="28">
        <v>0.36805555555555558</v>
      </c>
      <c r="AF19" s="28">
        <v>0.36805555555555558</v>
      </c>
      <c r="AG19" s="28"/>
      <c r="AH19" s="28"/>
      <c r="AI19" s="28"/>
      <c r="AJ19" s="83"/>
      <c r="AK19" s="10"/>
      <c r="AM19" s="14"/>
    </row>
    <row r="20" spans="1:39" ht="20.100000000000001" customHeight="1" x14ac:dyDescent="0.15">
      <c r="C20" s="78"/>
      <c r="D20" s="45" t="s">
        <v>3</v>
      </c>
      <c r="E20" s="37"/>
      <c r="F20" s="28"/>
      <c r="G20" s="28">
        <v>0.70138888888888884</v>
      </c>
      <c r="H20" s="28">
        <v>0.70138888888888884</v>
      </c>
      <c r="I20" s="28">
        <v>0.70138888888888884</v>
      </c>
      <c r="J20" s="28">
        <v>0.70138888888888884</v>
      </c>
      <c r="K20" s="28">
        <v>0.6875</v>
      </c>
      <c r="L20" s="28"/>
      <c r="M20" s="28"/>
      <c r="N20" s="28">
        <v>0.70138888888888884</v>
      </c>
      <c r="O20" s="28"/>
      <c r="P20" s="28">
        <v>0.49305555555555558</v>
      </c>
      <c r="Q20" s="28">
        <v>0.70138888888888884</v>
      </c>
      <c r="R20" s="28">
        <v>0.70138888888888884</v>
      </c>
      <c r="S20" s="28"/>
      <c r="T20" s="28"/>
      <c r="U20" s="28">
        <v>0.70138888888888884</v>
      </c>
      <c r="V20" s="28">
        <v>0.70138888888888884</v>
      </c>
      <c r="W20" s="28">
        <v>0.70138888888888884</v>
      </c>
      <c r="X20" s="28">
        <v>0.70138888888888884</v>
      </c>
      <c r="Y20" s="28">
        <v>0.70138888888888884</v>
      </c>
      <c r="Z20" s="28"/>
      <c r="AA20" s="28">
        <v>0.70138888888888884</v>
      </c>
      <c r="AB20" s="28"/>
      <c r="AC20" s="28">
        <v>0.70138888888888884</v>
      </c>
      <c r="AD20" s="28">
        <v>0.70138888888888884</v>
      </c>
      <c r="AE20" s="28">
        <v>0.70138888888888884</v>
      </c>
      <c r="AF20" s="28">
        <v>0.70138888888888884</v>
      </c>
      <c r="AG20" s="28"/>
      <c r="AH20" s="28"/>
      <c r="AI20" s="28"/>
      <c r="AJ20" s="83"/>
      <c r="AK20" s="15"/>
      <c r="AL20" s="16"/>
      <c r="AM20" s="14"/>
    </row>
    <row r="21" spans="1:39" ht="20.100000000000001" customHeight="1" x14ac:dyDescent="0.15">
      <c r="C21" s="78"/>
      <c r="D21" s="43" t="s">
        <v>25</v>
      </c>
      <c r="E21" s="37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83"/>
      <c r="AK21" s="10"/>
      <c r="AM21" s="14"/>
    </row>
    <row r="22" spans="1:39" ht="20.100000000000001" customHeight="1" x14ac:dyDescent="0.15">
      <c r="C22" s="78"/>
      <c r="D22" s="43" t="s">
        <v>26</v>
      </c>
      <c r="E22" s="37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83"/>
      <c r="AK22" s="15"/>
      <c r="AL22" s="16"/>
      <c r="AM22" s="14"/>
    </row>
    <row r="23" spans="1:39" s="18" customFormat="1" ht="20.100000000000001" hidden="1" customHeight="1" x14ac:dyDescent="0.15">
      <c r="A23" s="17"/>
      <c r="C23" s="78"/>
      <c r="D23" s="45" t="s">
        <v>11</v>
      </c>
      <c r="E23" s="38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>
        <f>IF(OR(V19="",V20="",AND(V19&lt;=TIME(12,0,0),V20&lt;=TIME(12,0,0)),AND(V19&gt;=TIME(13,0,0),V20&gt;=TIME(13,0,0))),0,VLOOKUP($D18,名簿!$B:$D,3,FALSE))</f>
        <v>4.1666666666666664E-2</v>
      </c>
      <c r="W23" s="29">
        <f>IF(OR(W19="",W20="",AND(W19&lt;=TIME(12,0,0),W20&lt;=TIME(12,0,0)),AND(W19&gt;=TIME(13,0,0),W20&gt;=TIME(13,0,0))),0,VLOOKUP($D18,名簿!$B:$D,3,FALSE))</f>
        <v>4.1666666666666664E-2</v>
      </c>
      <c r="X23" s="29">
        <f>IF(OR(X19="",X20="",AND(X19&lt;=TIME(12,0,0),X20&lt;=TIME(12,0,0)),AND(X19&gt;=TIME(13,0,0),X20&gt;=TIME(13,0,0))),0,VLOOKUP($D18,名簿!$B:$D,3,FALSE))</f>
        <v>4.1666666666666664E-2</v>
      </c>
      <c r="Y23" s="29">
        <f>IF(OR(Y19="",Y20="",AND(Y19&lt;=TIME(12,0,0),Y20&lt;=TIME(12,0,0)),AND(Y19&gt;=TIME(13,0,0),Y20&gt;=TIME(13,0,0))),0,VLOOKUP($D18,名簿!$B:$D,3,FALSE))</f>
        <v>4.1666666666666664E-2</v>
      </c>
      <c r="Z23" s="29">
        <f>IF(OR(Z19="",Z20="",AND(Z19&lt;=TIME(12,0,0),Z20&lt;=TIME(12,0,0)),AND(Z19&gt;=TIME(13,0,0),Z20&gt;=TIME(13,0,0))),0,VLOOKUP($D18,名簿!$B:$D,3,FALSE))</f>
        <v>0</v>
      </c>
      <c r="AA23" s="29">
        <f>IF(OR(AA19="",AA20="",AND(AA19&lt;=TIME(12,0,0),AA20&lt;=TIME(12,0,0)),AND(AA19&gt;=TIME(13,0,0),AA20&gt;=TIME(13,0,0))),0,VLOOKUP($D18,名簿!$B:$D,3,FALSE))</f>
        <v>4.1666666666666664E-2</v>
      </c>
      <c r="AB23" s="29">
        <f>IF(OR(AB19="",AB20="",AND(AB19&lt;=TIME(12,0,0),AB20&lt;=TIME(12,0,0)),AND(AB19&gt;=TIME(13,0,0),AB20&gt;=TIME(13,0,0))),0,VLOOKUP($D18,名簿!$B:$D,3,FALSE))</f>
        <v>0</v>
      </c>
      <c r="AC23" s="29">
        <f>IF(OR(AC19="",AC20="",AND(AC19&lt;=TIME(12,0,0),AC20&lt;=TIME(12,0,0)),AND(AC19&gt;=TIME(13,0,0),AC20&gt;=TIME(13,0,0))),0,VLOOKUP($D18,名簿!$B:$D,3,FALSE))</f>
        <v>4.1666666666666664E-2</v>
      </c>
      <c r="AD23" s="29">
        <f>IF(OR(AD19="",AD20="",AND(AD19&lt;=TIME(12,0,0),AD20&lt;=TIME(12,0,0)),AND(AD19&gt;=TIME(13,0,0),AD20&gt;=TIME(13,0,0))),0,VLOOKUP($D18,名簿!$B:$D,3,FALSE))</f>
        <v>4.1666666666666664E-2</v>
      </c>
      <c r="AE23" s="29">
        <f>IF(OR(AE19="",AE20="",AND(AE19&lt;=TIME(12,0,0),AE20&lt;=TIME(12,0,0)),AND(AE19&gt;=TIME(13,0,0),AE20&gt;=TIME(13,0,0))),0,VLOOKUP($D18,名簿!$B:$D,3,FALSE))</f>
        <v>4.1666666666666664E-2</v>
      </c>
      <c r="AF23" s="29">
        <f>IF(OR(AF19="",AF20="",AND(AF19&lt;=TIME(12,0,0),AF20&lt;=TIME(12,0,0)),AND(AF19&gt;=TIME(13,0,0),AF20&gt;=TIME(13,0,0))),0,VLOOKUP($D18,名簿!$B:$D,3,FALSE))</f>
        <v>4.1666666666666664E-2</v>
      </c>
      <c r="AG23" s="29">
        <f>IF(OR(AG19="",AG20="",AND(AG19&lt;=TIME(12,0,0),AG20&lt;=TIME(12,0,0)),AND(AG19&gt;=TIME(13,0,0),AG20&gt;=TIME(13,0,0))),0,VLOOKUP($D18,名簿!$B:$D,3,FALSE))</f>
        <v>0</v>
      </c>
      <c r="AH23" s="29">
        <f>IF(OR(AH19="",AH20="",AND(AH19&lt;=TIME(12,0,0),AH20&lt;=TIME(12,0,0)),AND(AH19&gt;=TIME(13,0,0),AH20&gt;=TIME(13,0,0))),0,VLOOKUP($D18,名簿!$B:$D,3,FALSE))</f>
        <v>0</v>
      </c>
      <c r="AI23" s="29">
        <f>IF(OR(AI19="",AI20="",AND(AI19&lt;=TIME(12,0,0),AI20&lt;=TIME(12,0,0)),AND(AI19&gt;=TIME(13,0,0),AI20&gt;=TIME(13,0,0))),0,VLOOKUP($D18,名簿!$B:$D,3,FALSE))</f>
        <v>0</v>
      </c>
      <c r="AJ23" s="83"/>
      <c r="AK23" s="15"/>
      <c r="AL23" s="16"/>
      <c r="AM23" s="19"/>
    </row>
    <row r="24" spans="1:39" ht="20.100000000000001" hidden="1" customHeight="1" x14ac:dyDescent="0.15">
      <c r="C24" s="78"/>
      <c r="D24" s="46" t="s">
        <v>5</v>
      </c>
      <c r="E24" s="39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>
        <f t="shared" ref="V24:AI24" si="2">IF(OR(V19="",V20=""),"",V20-V19-V23)</f>
        <v>0.29166666666666657</v>
      </c>
      <c r="W24" s="30">
        <f t="shared" si="2"/>
        <v>0.29166666666666657</v>
      </c>
      <c r="X24" s="30">
        <f t="shared" si="2"/>
        <v>0.29166666666666657</v>
      </c>
      <c r="Y24" s="30">
        <f t="shared" si="2"/>
        <v>0.29166666666666657</v>
      </c>
      <c r="Z24" s="30" t="str">
        <f t="shared" si="2"/>
        <v/>
      </c>
      <c r="AA24" s="30">
        <f t="shared" si="2"/>
        <v>0.29166666666666657</v>
      </c>
      <c r="AB24" s="30" t="str">
        <f t="shared" si="2"/>
        <v/>
      </c>
      <c r="AC24" s="30">
        <f t="shared" si="2"/>
        <v>0.29166666666666657</v>
      </c>
      <c r="AD24" s="30">
        <f t="shared" si="2"/>
        <v>0.29166666666666657</v>
      </c>
      <c r="AE24" s="30">
        <f t="shared" si="2"/>
        <v>0.29166666666666657</v>
      </c>
      <c r="AF24" s="30">
        <f t="shared" si="2"/>
        <v>0.29166666666666657</v>
      </c>
      <c r="AG24" s="30" t="str">
        <f t="shared" si="2"/>
        <v/>
      </c>
      <c r="AH24" s="30" t="str">
        <f t="shared" si="2"/>
        <v/>
      </c>
      <c r="AI24" s="30" t="str">
        <f t="shared" si="2"/>
        <v/>
      </c>
      <c r="AJ24" s="83"/>
      <c r="AK24" s="7" t="s">
        <v>5</v>
      </c>
      <c r="AL24" s="16">
        <f>SUM(E24:AI24)</f>
        <v>2.6249999999999991</v>
      </c>
    </row>
    <row r="25" spans="1:39" ht="20.100000000000001" customHeight="1" x14ac:dyDescent="0.15">
      <c r="C25" s="78"/>
      <c r="D25" s="47" t="s">
        <v>23</v>
      </c>
      <c r="E25" s="40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83"/>
      <c r="AK25" s="15" t="s">
        <v>4</v>
      </c>
      <c r="AL25" s="16">
        <f>SUM(E25:AI25)</f>
        <v>0</v>
      </c>
      <c r="AM25" s="14"/>
    </row>
    <row r="26" spans="1:39" s="18" customFormat="1" ht="20.100000000000001" customHeight="1" thickBot="1" x14ac:dyDescent="0.2">
      <c r="A26" s="17"/>
      <c r="C26" s="79"/>
      <c r="D26" s="48" t="s">
        <v>24</v>
      </c>
      <c r="E26" s="41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>
        <v>45042</v>
      </c>
      <c r="AC26" s="33"/>
      <c r="AD26" s="33"/>
      <c r="AE26" s="33"/>
      <c r="AF26" s="33"/>
      <c r="AG26" s="33"/>
      <c r="AH26" s="33"/>
      <c r="AI26" s="33"/>
      <c r="AJ26" s="84"/>
      <c r="AK26" s="15"/>
      <c r="AL26" s="16"/>
      <c r="AM26" s="19"/>
    </row>
    <row r="27" spans="1:39" ht="41.25" customHeight="1" x14ac:dyDescent="0.15">
      <c r="C27" s="77" t="str">
        <f>IF(D27="","",VLOOKUP(D27,名簿!$B:$C,2,FALSE))</f>
        <v>指導員</v>
      </c>
      <c r="D27" s="42" t="s">
        <v>58</v>
      </c>
      <c r="E27" s="36" t="s">
        <v>70</v>
      </c>
      <c r="F27" s="36" t="s">
        <v>70</v>
      </c>
      <c r="G27" s="32" t="s">
        <v>66</v>
      </c>
      <c r="H27" s="32" t="s">
        <v>66</v>
      </c>
      <c r="I27" s="32" t="s">
        <v>66</v>
      </c>
      <c r="J27" s="32" t="s">
        <v>19</v>
      </c>
      <c r="K27" s="32" t="s">
        <v>66</v>
      </c>
      <c r="L27" s="36" t="s">
        <v>70</v>
      </c>
      <c r="M27" s="36" t="s">
        <v>70</v>
      </c>
      <c r="N27" s="32" t="s">
        <v>19</v>
      </c>
      <c r="O27" s="32" t="s">
        <v>66</v>
      </c>
      <c r="P27" s="32" t="s">
        <v>66</v>
      </c>
      <c r="Q27" s="32" t="s">
        <v>66</v>
      </c>
      <c r="R27" s="32" t="s">
        <v>66</v>
      </c>
      <c r="S27" s="36" t="s">
        <v>70</v>
      </c>
      <c r="T27" s="36" t="s">
        <v>70</v>
      </c>
      <c r="U27" s="36" t="s">
        <v>66</v>
      </c>
      <c r="V27" s="36" t="s">
        <v>66</v>
      </c>
      <c r="W27" s="36" t="s">
        <v>66</v>
      </c>
      <c r="X27" s="36" t="s">
        <v>66</v>
      </c>
      <c r="Y27" s="36" t="s">
        <v>66</v>
      </c>
      <c r="Z27" s="36" t="s">
        <v>70</v>
      </c>
      <c r="AA27" s="36" t="s">
        <v>70</v>
      </c>
      <c r="AB27" s="36" t="s">
        <v>66</v>
      </c>
      <c r="AC27" s="36" t="s">
        <v>66</v>
      </c>
      <c r="AD27" s="36" t="s">
        <v>66</v>
      </c>
      <c r="AE27" s="36" t="s">
        <v>66</v>
      </c>
      <c r="AF27" s="36" t="s">
        <v>66</v>
      </c>
      <c r="AG27" s="36" t="s">
        <v>70</v>
      </c>
      <c r="AH27" s="36" t="s">
        <v>70</v>
      </c>
      <c r="AI27" s="36"/>
      <c r="AJ27" s="60"/>
      <c r="AK27" s="10" t="s">
        <v>15</v>
      </c>
      <c r="AL27" s="8">
        <f>COUNTIF(E27:AI27,"〇")</f>
        <v>18</v>
      </c>
      <c r="AM27" s="14"/>
    </row>
    <row r="28" spans="1:39" ht="20.100000000000001" customHeight="1" x14ac:dyDescent="0.15">
      <c r="C28" s="78"/>
      <c r="D28" s="44" t="s">
        <v>2</v>
      </c>
      <c r="E28" s="37"/>
      <c r="F28" s="28"/>
      <c r="G28" s="28">
        <v>0.36805555555555558</v>
      </c>
      <c r="H28" s="28">
        <v>0.36805555555555558</v>
      </c>
      <c r="I28" s="28">
        <v>0.36805555555555558</v>
      </c>
      <c r="J28" s="28"/>
      <c r="K28" s="28">
        <v>0.36805555555555558</v>
      </c>
      <c r="L28" s="28"/>
      <c r="M28" s="28"/>
      <c r="N28" s="28"/>
      <c r="O28" s="28">
        <v>0.36805555555555558</v>
      </c>
      <c r="P28" s="28">
        <v>0.36805555555555558</v>
      </c>
      <c r="Q28" s="28">
        <v>0.36805555555555558</v>
      </c>
      <c r="R28" s="28">
        <v>0.36805555555555558</v>
      </c>
      <c r="S28" s="28"/>
      <c r="T28" s="28"/>
      <c r="U28" s="28">
        <v>0.36805555555555558</v>
      </c>
      <c r="V28" s="28">
        <v>0.36805555555555558</v>
      </c>
      <c r="W28" s="28">
        <v>0.36805555555555558</v>
      </c>
      <c r="X28" s="28">
        <v>0.36805555555555558</v>
      </c>
      <c r="Y28" s="28">
        <v>0.36805555555555558</v>
      </c>
      <c r="Z28" s="28"/>
      <c r="AA28" s="28"/>
      <c r="AB28" s="28">
        <v>0.36805555555555558</v>
      </c>
      <c r="AC28" s="28">
        <v>0.36805555555555558</v>
      </c>
      <c r="AD28" s="28">
        <v>0.36805555555555558</v>
      </c>
      <c r="AE28" s="28">
        <v>0.36805555555555558</v>
      </c>
      <c r="AF28" s="28">
        <v>0.36805555555555558</v>
      </c>
      <c r="AG28" s="28"/>
      <c r="AH28" s="28"/>
      <c r="AI28" s="28"/>
      <c r="AJ28" s="61"/>
      <c r="AK28" s="10"/>
      <c r="AM28" s="14"/>
    </row>
    <row r="29" spans="1:39" ht="20.100000000000001" customHeight="1" x14ac:dyDescent="0.15">
      <c r="C29" s="78"/>
      <c r="D29" s="45" t="s">
        <v>3</v>
      </c>
      <c r="E29" s="37"/>
      <c r="F29" s="28"/>
      <c r="G29" s="28">
        <v>0.70138888888888884</v>
      </c>
      <c r="H29" s="28">
        <v>0.70138888888888884</v>
      </c>
      <c r="I29" s="28">
        <v>0.49305555555555558</v>
      </c>
      <c r="J29" s="28"/>
      <c r="K29" s="28">
        <v>0.70138888888888884</v>
      </c>
      <c r="L29" s="28"/>
      <c r="M29" s="28"/>
      <c r="N29" s="28"/>
      <c r="O29" s="28">
        <v>0.70138888888888884</v>
      </c>
      <c r="P29" s="28">
        <v>0.70138888888888884</v>
      </c>
      <c r="Q29" s="28">
        <v>0.70138888888888884</v>
      </c>
      <c r="R29" s="28">
        <v>0.61805555555555558</v>
      </c>
      <c r="S29" s="28"/>
      <c r="T29" s="28"/>
      <c r="U29" s="28">
        <v>0.61805555555555558</v>
      </c>
      <c r="V29" s="28">
        <v>0.70138888888888884</v>
      </c>
      <c r="W29" s="28">
        <v>0.70138888888888884</v>
      </c>
      <c r="X29" s="28">
        <v>0.70138888888888884</v>
      </c>
      <c r="Y29" s="28">
        <v>0.70138888888888884</v>
      </c>
      <c r="Z29" s="28"/>
      <c r="AA29" s="28"/>
      <c r="AB29" s="28">
        <v>0.70138888888888884</v>
      </c>
      <c r="AC29" s="28">
        <v>0.70138888888888884</v>
      </c>
      <c r="AD29" s="28">
        <v>0.70138888888888884</v>
      </c>
      <c r="AE29" s="28">
        <v>0.70138888888888884</v>
      </c>
      <c r="AF29" s="28">
        <v>0.70138888888888884</v>
      </c>
      <c r="AG29" s="28"/>
      <c r="AH29" s="28"/>
      <c r="AI29" s="28"/>
      <c r="AJ29" s="61"/>
      <c r="AK29" s="15"/>
      <c r="AL29" s="16"/>
      <c r="AM29" s="14"/>
    </row>
    <row r="30" spans="1:39" ht="20.100000000000001" customHeight="1" x14ac:dyDescent="0.15">
      <c r="C30" s="78"/>
      <c r="D30" s="43" t="s">
        <v>25</v>
      </c>
      <c r="E30" s="37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61"/>
      <c r="AK30" s="10"/>
      <c r="AM30" s="14"/>
    </row>
    <row r="31" spans="1:39" ht="20.100000000000001" customHeight="1" x14ac:dyDescent="0.15">
      <c r="C31" s="78"/>
      <c r="D31" s="43" t="s">
        <v>26</v>
      </c>
      <c r="E31" s="37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61"/>
      <c r="AK31" s="15"/>
      <c r="AL31" s="16"/>
      <c r="AM31" s="14"/>
    </row>
    <row r="32" spans="1:39" s="18" customFormat="1" ht="20.100000000000001" hidden="1" customHeight="1" x14ac:dyDescent="0.15">
      <c r="A32" s="17"/>
      <c r="C32" s="78"/>
      <c r="D32" s="45" t="s">
        <v>11</v>
      </c>
      <c r="E32" s="38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>
        <f>IF(OR(V28="",V29="",AND(V28&lt;=TIME(12,0,0),V29&lt;=TIME(12,0,0)),AND(V28&gt;=TIME(13,0,0),V29&gt;=TIME(13,0,0))),0,VLOOKUP($D27,名簿!$B:$D,3,FALSE))</f>
        <v>4.1666666666666664E-2</v>
      </c>
      <c r="W32" s="29">
        <f>IF(OR(W28="",W29="",AND(W28&lt;=TIME(12,0,0),W29&lt;=TIME(12,0,0)),AND(W28&gt;=TIME(13,0,0),W29&gt;=TIME(13,0,0))),0,VLOOKUP($D27,名簿!$B:$D,3,FALSE))</f>
        <v>4.1666666666666664E-2</v>
      </c>
      <c r="X32" s="29">
        <f>IF(OR(X28="",X29="",AND(X28&lt;=TIME(12,0,0),X29&lt;=TIME(12,0,0)),AND(X28&gt;=TIME(13,0,0),X29&gt;=TIME(13,0,0))),0,VLOOKUP($D27,名簿!$B:$D,3,FALSE))</f>
        <v>4.1666666666666664E-2</v>
      </c>
      <c r="Y32" s="29">
        <f>IF(OR(Y28="",Y29="",AND(Y28&lt;=TIME(12,0,0),Y29&lt;=TIME(12,0,0)),AND(Y28&gt;=TIME(13,0,0),Y29&gt;=TIME(13,0,0))),0,VLOOKUP($D27,名簿!$B:$D,3,FALSE))</f>
        <v>4.1666666666666664E-2</v>
      </c>
      <c r="Z32" s="29">
        <f>IF(OR(Z28="",Z29="",AND(Z28&lt;=TIME(12,0,0),Z29&lt;=TIME(12,0,0)),AND(Z28&gt;=TIME(13,0,0),Z29&gt;=TIME(13,0,0))),0,VLOOKUP($D27,名簿!$B:$D,3,FALSE))</f>
        <v>0</v>
      </c>
      <c r="AA32" s="29">
        <f>IF(OR(AA28="",AA29="",AND(AA28&lt;=TIME(12,0,0),AA29&lt;=TIME(12,0,0)),AND(AA28&gt;=TIME(13,0,0),AA29&gt;=TIME(13,0,0))),0,VLOOKUP($D27,名簿!$B:$D,3,FALSE))</f>
        <v>0</v>
      </c>
      <c r="AB32" s="29">
        <f>IF(OR(AB28="",AB29="",AND(AB28&lt;=TIME(12,0,0),AB29&lt;=TIME(12,0,0)),AND(AB28&gt;=TIME(13,0,0),AB29&gt;=TIME(13,0,0))),0,VLOOKUP($D27,名簿!$B:$D,3,FALSE))</f>
        <v>4.1666666666666664E-2</v>
      </c>
      <c r="AC32" s="29">
        <f>IF(OR(AC28="",AC29="",AND(AC28&lt;=TIME(12,0,0),AC29&lt;=TIME(12,0,0)),AND(AC28&gt;=TIME(13,0,0),AC29&gt;=TIME(13,0,0))),0,VLOOKUP($D27,名簿!$B:$D,3,FALSE))</f>
        <v>4.1666666666666664E-2</v>
      </c>
      <c r="AD32" s="29">
        <f>IF(OR(AD28="",AD29="",AND(AD28&lt;=TIME(12,0,0),AD29&lt;=TIME(12,0,0)),AND(AD28&gt;=TIME(13,0,0),AD29&gt;=TIME(13,0,0))),0,VLOOKUP($D27,名簿!$B:$D,3,FALSE))</f>
        <v>4.1666666666666664E-2</v>
      </c>
      <c r="AE32" s="29">
        <f>IF(OR(AE28="",AE29="",AND(AE28&lt;=TIME(12,0,0),AE29&lt;=TIME(12,0,0)),AND(AE28&gt;=TIME(13,0,0),AE29&gt;=TIME(13,0,0))),0,VLOOKUP($D27,名簿!$B:$D,3,FALSE))</f>
        <v>4.1666666666666664E-2</v>
      </c>
      <c r="AF32" s="29">
        <f>IF(OR(AF28="",AF29="",AND(AF28&lt;=TIME(12,0,0),AF29&lt;=TIME(12,0,0)),AND(AF28&gt;=TIME(13,0,0),AF29&gt;=TIME(13,0,0))),0,VLOOKUP($D27,名簿!$B:$D,3,FALSE))</f>
        <v>4.1666666666666664E-2</v>
      </c>
      <c r="AG32" s="29">
        <f>IF(OR(AG28="",AG29="",AND(AG28&lt;=TIME(12,0,0),AG29&lt;=TIME(12,0,0)),AND(AG28&gt;=TIME(13,0,0),AG29&gt;=TIME(13,0,0))),0,VLOOKUP($D27,名簿!$B:$D,3,FALSE))</f>
        <v>0</v>
      </c>
      <c r="AH32" s="29">
        <f>IF(OR(AH28="",AH29="",AND(AH28&lt;=TIME(12,0,0),AH29&lt;=TIME(12,0,0)),AND(AH28&gt;=TIME(13,0,0),AH29&gt;=TIME(13,0,0))),0,VLOOKUP($D27,名簿!$B:$D,3,FALSE))</f>
        <v>0</v>
      </c>
      <c r="AI32" s="29">
        <f>IF(OR(AI28="",AI29="",AND(AI28&lt;=TIME(12,0,0),AI29&lt;=TIME(12,0,0)),AND(AI28&gt;=TIME(13,0,0),AI29&gt;=TIME(13,0,0))),0,VLOOKUP($D27,名簿!$B:$D,3,FALSE))</f>
        <v>0</v>
      </c>
      <c r="AJ32" s="61"/>
      <c r="AK32" s="15"/>
      <c r="AL32" s="16"/>
      <c r="AM32" s="19"/>
    </row>
    <row r="33" spans="1:39" ht="20.100000000000001" hidden="1" customHeight="1" x14ac:dyDescent="0.15">
      <c r="C33" s="78"/>
      <c r="D33" s="46" t="s">
        <v>5</v>
      </c>
      <c r="E33" s="39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>
        <f t="shared" ref="V33:AI33" si="3">IF(OR(V28="",V29=""),"",V29-V28-V32)</f>
        <v>0.29166666666666657</v>
      </c>
      <c r="W33" s="30">
        <f t="shared" si="3"/>
        <v>0.29166666666666657</v>
      </c>
      <c r="X33" s="30">
        <f t="shared" si="3"/>
        <v>0.29166666666666657</v>
      </c>
      <c r="Y33" s="30">
        <f t="shared" si="3"/>
        <v>0.29166666666666657</v>
      </c>
      <c r="Z33" s="30" t="str">
        <f t="shared" si="3"/>
        <v/>
      </c>
      <c r="AA33" s="30" t="str">
        <f t="shared" si="3"/>
        <v/>
      </c>
      <c r="AB33" s="30">
        <f t="shared" si="3"/>
        <v>0.29166666666666657</v>
      </c>
      <c r="AC33" s="30">
        <f t="shared" si="3"/>
        <v>0.29166666666666657</v>
      </c>
      <c r="AD33" s="30">
        <f t="shared" si="3"/>
        <v>0.29166666666666657</v>
      </c>
      <c r="AE33" s="30">
        <f t="shared" si="3"/>
        <v>0.29166666666666657</v>
      </c>
      <c r="AF33" s="30">
        <f t="shared" si="3"/>
        <v>0.29166666666666657</v>
      </c>
      <c r="AG33" s="30" t="str">
        <f t="shared" si="3"/>
        <v/>
      </c>
      <c r="AH33" s="30" t="str">
        <f t="shared" si="3"/>
        <v/>
      </c>
      <c r="AI33" s="30" t="str">
        <f t="shared" si="3"/>
        <v/>
      </c>
      <c r="AJ33" s="61"/>
      <c r="AK33" s="7" t="s">
        <v>5</v>
      </c>
      <c r="AL33" s="16">
        <f>SUM(E33:AI33)</f>
        <v>2.6249999999999991</v>
      </c>
    </row>
    <row r="34" spans="1:39" ht="20.100000000000001" customHeight="1" x14ac:dyDescent="0.15">
      <c r="C34" s="78"/>
      <c r="D34" s="47" t="s">
        <v>23</v>
      </c>
      <c r="E34" s="40"/>
      <c r="F34" s="31"/>
      <c r="G34" s="31"/>
      <c r="H34" s="31"/>
      <c r="I34" s="31">
        <v>0.16666666666666666</v>
      </c>
      <c r="J34" s="31">
        <v>0.29166666666666669</v>
      </c>
      <c r="K34" s="31"/>
      <c r="L34" s="31"/>
      <c r="M34" s="31"/>
      <c r="N34" s="31">
        <v>0.29166666666666669</v>
      </c>
      <c r="O34" s="31"/>
      <c r="P34" s="31"/>
      <c r="Q34" s="31"/>
      <c r="R34" s="31">
        <v>8.3333333333333329E-2</v>
      </c>
      <c r="S34" s="31"/>
      <c r="T34" s="31"/>
      <c r="U34" s="31">
        <v>8.3333333333333329E-2</v>
      </c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61"/>
      <c r="AK34" s="15" t="s">
        <v>4</v>
      </c>
      <c r="AL34" s="16">
        <f>SUM(E34:AI34)</f>
        <v>0.91666666666666674</v>
      </c>
      <c r="AM34" s="14"/>
    </row>
    <row r="35" spans="1:39" s="18" customFormat="1" ht="20.100000000000001" customHeight="1" thickBot="1" x14ac:dyDescent="0.2">
      <c r="A35" s="17"/>
      <c r="C35" s="79"/>
      <c r="D35" s="48" t="s">
        <v>24</v>
      </c>
      <c r="E35" s="41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62"/>
      <c r="AK35" s="15"/>
      <c r="AL35" s="16"/>
      <c r="AM35" s="19"/>
    </row>
    <row r="36" spans="1:39" ht="41.25" customHeight="1" x14ac:dyDescent="0.15">
      <c r="C36" s="77" t="str">
        <f>IF(D36="","",VLOOKUP(D36,名簿!$B:$C,2,FALSE))</f>
        <v>指導員</v>
      </c>
      <c r="D36" s="42" t="s">
        <v>59</v>
      </c>
      <c r="E36" s="36" t="s">
        <v>70</v>
      </c>
      <c r="F36" s="36" t="s">
        <v>70</v>
      </c>
      <c r="G36" s="32" t="s">
        <v>67</v>
      </c>
      <c r="H36" s="32" t="s">
        <v>66</v>
      </c>
      <c r="I36" s="32" t="s">
        <v>66</v>
      </c>
      <c r="J36" s="32" t="s">
        <v>66</v>
      </c>
      <c r="K36" s="32" t="s">
        <v>66</v>
      </c>
      <c r="L36" s="36" t="s">
        <v>70</v>
      </c>
      <c r="M36" s="36" t="s">
        <v>70</v>
      </c>
      <c r="N36" s="32" t="s">
        <v>66</v>
      </c>
      <c r="O36" s="32" t="s">
        <v>66</v>
      </c>
      <c r="P36" s="32" t="s">
        <v>66</v>
      </c>
      <c r="Q36" s="32" t="s">
        <v>66</v>
      </c>
      <c r="R36" s="32" t="s">
        <v>66</v>
      </c>
      <c r="S36" s="36" t="s">
        <v>70</v>
      </c>
      <c r="T36" s="36" t="s">
        <v>70</v>
      </c>
      <c r="U36" s="36" t="s">
        <v>66</v>
      </c>
      <c r="V36" s="36" t="s">
        <v>19</v>
      </c>
      <c r="W36" s="36" t="s">
        <v>66</v>
      </c>
      <c r="X36" s="36" t="s">
        <v>66</v>
      </c>
      <c r="Y36" s="36" t="s">
        <v>66</v>
      </c>
      <c r="Z36" s="36" t="s">
        <v>70</v>
      </c>
      <c r="AA36" s="36" t="s">
        <v>70</v>
      </c>
      <c r="AB36" s="36" t="s">
        <v>66</v>
      </c>
      <c r="AC36" s="36" t="s">
        <v>66</v>
      </c>
      <c r="AD36" s="36" t="s">
        <v>66</v>
      </c>
      <c r="AE36" s="36" t="s">
        <v>66</v>
      </c>
      <c r="AF36" s="36" t="s">
        <v>66</v>
      </c>
      <c r="AG36" s="36" t="s">
        <v>70</v>
      </c>
      <c r="AH36" s="36" t="s">
        <v>70</v>
      </c>
      <c r="AI36" s="36"/>
      <c r="AJ36" s="60"/>
      <c r="AK36" s="10" t="s">
        <v>15</v>
      </c>
      <c r="AL36" s="8">
        <f>COUNTIF(E36:AI36,"〇")</f>
        <v>19</v>
      </c>
      <c r="AM36" s="14"/>
    </row>
    <row r="37" spans="1:39" ht="20.100000000000001" customHeight="1" x14ac:dyDescent="0.15">
      <c r="C37" s="78"/>
      <c r="D37" s="44" t="s">
        <v>2</v>
      </c>
      <c r="E37" s="37"/>
      <c r="F37" s="28"/>
      <c r="G37" s="28">
        <v>0.36458333333333331</v>
      </c>
      <c r="H37" s="28">
        <v>0.36458333333333331</v>
      </c>
      <c r="I37" s="28">
        <v>0.36458333333333331</v>
      </c>
      <c r="J37" s="28">
        <v>0.36458333333333331</v>
      </c>
      <c r="K37" s="28">
        <v>0.36458333333333331</v>
      </c>
      <c r="L37" s="28"/>
      <c r="M37" s="28"/>
      <c r="N37" s="28">
        <v>0.36458333333333331</v>
      </c>
      <c r="O37" s="28">
        <v>0.36458333333333331</v>
      </c>
      <c r="P37" s="28">
        <v>0.36458333333333331</v>
      </c>
      <c r="Q37" s="28">
        <v>0.36458333333333331</v>
      </c>
      <c r="R37" s="28">
        <v>0.36458333333333331</v>
      </c>
      <c r="S37" s="28"/>
      <c r="T37" s="28"/>
      <c r="U37" s="28">
        <v>0.36458333333333331</v>
      </c>
      <c r="V37" s="28"/>
      <c r="W37" s="28">
        <v>0.36458333333333331</v>
      </c>
      <c r="X37" s="28">
        <v>0.36458333333333331</v>
      </c>
      <c r="Y37" s="28">
        <v>0.36458333333333331</v>
      </c>
      <c r="Z37" s="28"/>
      <c r="AA37" s="28"/>
      <c r="AB37" s="28">
        <v>0.36458333333333331</v>
      </c>
      <c r="AC37" s="28">
        <v>0.36458333333333331</v>
      </c>
      <c r="AD37" s="28">
        <v>0.36458333333333331</v>
      </c>
      <c r="AE37" s="28">
        <v>0.36458333333333331</v>
      </c>
      <c r="AF37" s="28">
        <v>0.36458333333333331</v>
      </c>
      <c r="AG37" s="28"/>
      <c r="AH37" s="28"/>
      <c r="AI37" s="28"/>
      <c r="AJ37" s="61"/>
      <c r="AK37" s="10"/>
      <c r="AM37" s="14"/>
    </row>
    <row r="38" spans="1:39" ht="20.100000000000001" customHeight="1" x14ac:dyDescent="0.15">
      <c r="C38" s="78"/>
      <c r="D38" s="45" t="s">
        <v>3</v>
      </c>
      <c r="E38" s="37"/>
      <c r="F38" s="28"/>
      <c r="G38" s="28">
        <v>0.61458333333333337</v>
      </c>
      <c r="H38" s="28">
        <v>0.61458333333333337</v>
      </c>
      <c r="I38" s="28">
        <v>0.61458333333333337</v>
      </c>
      <c r="J38" s="28">
        <v>0.61458333333333337</v>
      </c>
      <c r="K38" s="28">
        <v>0.61458333333333337</v>
      </c>
      <c r="L38" s="28"/>
      <c r="M38" s="28"/>
      <c r="N38" s="28">
        <v>0.61458333333333337</v>
      </c>
      <c r="O38" s="28">
        <v>0.61458333333333337</v>
      </c>
      <c r="P38" s="28">
        <v>0.61458333333333337</v>
      </c>
      <c r="Q38" s="28">
        <v>0.61458333333333337</v>
      </c>
      <c r="R38" s="28">
        <v>0.48958333333333331</v>
      </c>
      <c r="S38" s="28"/>
      <c r="T38" s="28"/>
      <c r="U38" s="28">
        <v>0.61458333333333337</v>
      </c>
      <c r="V38" s="28"/>
      <c r="W38" s="28">
        <v>0.61458333333333337</v>
      </c>
      <c r="X38" s="28">
        <v>0.61458333333333337</v>
      </c>
      <c r="Y38" s="28">
        <v>0.61458333333333337</v>
      </c>
      <c r="Z38" s="28"/>
      <c r="AA38" s="28"/>
      <c r="AB38" s="28">
        <v>0.61458333333333337</v>
      </c>
      <c r="AC38" s="28">
        <v>0.61458333333333337</v>
      </c>
      <c r="AD38" s="28">
        <v>0.48958333333333331</v>
      </c>
      <c r="AE38" s="28">
        <v>0.61458333333333337</v>
      </c>
      <c r="AF38" s="28">
        <v>0.61458333333333337</v>
      </c>
      <c r="AG38" s="28"/>
      <c r="AH38" s="28"/>
      <c r="AI38" s="28"/>
      <c r="AJ38" s="61"/>
      <c r="AK38" s="15"/>
      <c r="AL38" s="16"/>
      <c r="AM38" s="14"/>
    </row>
    <row r="39" spans="1:39" ht="20.100000000000001" customHeight="1" x14ac:dyDescent="0.15">
      <c r="C39" s="78"/>
      <c r="D39" s="43" t="s">
        <v>25</v>
      </c>
      <c r="E39" s="37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61"/>
      <c r="AK39" s="10"/>
      <c r="AM39" s="14"/>
    </row>
    <row r="40" spans="1:39" ht="20.100000000000001" customHeight="1" x14ac:dyDescent="0.15">
      <c r="C40" s="78"/>
      <c r="D40" s="43" t="s">
        <v>26</v>
      </c>
      <c r="E40" s="37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61"/>
      <c r="AK40" s="15"/>
      <c r="AL40" s="16"/>
      <c r="AM40" s="14"/>
    </row>
    <row r="41" spans="1:39" s="18" customFormat="1" ht="20.100000000000001" hidden="1" customHeight="1" x14ac:dyDescent="0.15">
      <c r="A41" s="17"/>
      <c r="C41" s="78"/>
      <c r="D41" s="45" t="s">
        <v>11</v>
      </c>
      <c r="E41" s="38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>
        <f>IF(OR(V37="",V38="",AND(V37&lt;=TIME(12,0,0),V38&lt;=TIME(12,0,0)),AND(V37&gt;=TIME(13,0,0),V38&gt;=TIME(13,0,0))),0,VLOOKUP($D36,名簿!$B:$D,3,FALSE))</f>
        <v>0</v>
      </c>
      <c r="W41" s="29">
        <f>IF(OR(W37="",W38="",AND(W37&lt;=TIME(12,0,0),W38&lt;=TIME(12,0,0)),AND(W37&gt;=TIME(13,0,0),W38&gt;=TIME(13,0,0))),0,VLOOKUP($D36,名簿!$B:$D,3,FALSE))</f>
        <v>4.1666666666666664E-2</v>
      </c>
      <c r="X41" s="29">
        <f>IF(OR(X37="",X38="",AND(X37&lt;=TIME(12,0,0),X38&lt;=TIME(12,0,0)),AND(X37&gt;=TIME(13,0,0),X38&gt;=TIME(13,0,0))),0,VLOOKUP($D36,名簿!$B:$D,3,FALSE))</f>
        <v>4.1666666666666664E-2</v>
      </c>
      <c r="Y41" s="29">
        <f>IF(OR(Y37="",Y38="",AND(Y37&lt;=TIME(12,0,0),Y38&lt;=TIME(12,0,0)),AND(Y37&gt;=TIME(13,0,0),Y38&gt;=TIME(13,0,0))),0,VLOOKUP($D36,名簿!$B:$D,3,FALSE))</f>
        <v>4.1666666666666664E-2</v>
      </c>
      <c r="Z41" s="29">
        <f>IF(OR(Z37="",Z38="",AND(Z37&lt;=TIME(12,0,0),Z38&lt;=TIME(12,0,0)),AND(Z37&gt;=TIME(13,0,0),Z38&gt;=TIME(13,0,0))),0,VLOOKUP($D36,名簿!$B:$D,3,FALSE))</f>
        <v>0</v>
      </c>
      <c r="AA41" s="29">
        <f>IF(OR(AA37="",AA38="",AND(AA37&lt;=TIME(12,0,0),AA38&lt;=TIME(12,0,0)),AND(AA37&gt;=TIME(13,0,0),AA38&gt;=TIME(13,0,0))),0,VLOOKUP($D36,名簿!$B:$D,3,FALSE))</f>
        <v>0</v>
      </c>
      <c r="AB41" s="29">
        <f>IF(OR(AB37="",AB38="",AND(AB37&lt;=TIME(12,0,0),AB38&lt;=TIME(12,0,0)),AND(AB37&gt;=TIME(13,0,0),AB38&gt;=TIME(13,0,0))),0,VLOOKUP($D36,名簿!$B:$D,3,FALSE))</f>
        <v>4.1666666666666664E-2</v>
      </c>
      <c r="AC41" s="29">
        <f>IF(OR(AC37="",AC38="",AND(AC37&lt;=TIME(12,0,0),AC38&lt;=TIME(12,0,0)),AND(AC37&gt;=TIME(13,0,0),AC38&gt;=TIME(13,0,0))),0,VLOOKUP($D36,名簿!$B:$D,3,FALSE))</f>
        <v>4.1666666666666664E-2</v>
      </c>
      <c r="AD41" s="29">
        <f>IF(OR(AD37="",AD38="",AND(AD37&lt;=TIME(12,0,0),AD38&lt;=TIME(12,0,0)),AND(AD37&gt;=TIME(13,0,0),AD38&gt;=TIME(13,0,0))),0,VLOOKUP($D36,名簿!$B:$D,3,FALSE))</f>
        <v>0</v>
      </c>
      <c r="AE41" s="29">
        <f>IF(OR(AE37="",AE38="",AND(AE37&lt;=TIME(12,0,0),AE38&lt;=TIME(12,0,0)),AND(AE37&gt;=TIME(13,0,0),AE38&gt;=TIME(13,0,0))),0,VLOOKUP($D36,名簿!$B:$D,3,FALSE))</f>
        <v>4.1666666666666664E-2</v>
      </c>
      <c r="AF41" s="29">
        <f>IF(OR(AF37="",AF38="",AND(AF37&lt;=TIME(12,0,0),AF38&lt;=TIME(12,0,0)),AND(AF37&gt;=TIME(13,0,0),AF38&gt;=TIME(13,0,0))),0,VLOOKUP($D36,名簿!$B:$D,3,FALSE))</f>
        <v>4.1666666666666664E-2</v>
      </c>
      <c r="AG41" s="29">
        <f>IF(OR(AG37="",AG38="",AND(AG37&lt;=TIME(12,0,0),AG38&lt;=TIME(12,0,0)),AND(AG37&gt;=TIME(13,0,0),AG38&gt;=TIME(13,0,0))),0,VLOOKUP($D36,名簿!$B:$D,3,FALSE))</f>
        <v>0</v>
      </c>
      <c r="AH41" s="29">
        <f>IF(OR(AH37="",AH38="",AND(AH37&lt;=TIME(12,0,0),AH38&lt;=TIME(12,0,0)),AND(AH37&gt;=TIME(13,0,0),AH38&gt;=TIME(13,0,0))),0,VLOOKUP($D36,名簿!$B:$D,3,FALSE))</f>
        <v>0</v>
      </c>
      <c r="AI41" s="29">
        <f>IF(OR(AI37="",AI38="",AND(AI37&lt;=TIME(12,0,0),AI38&lt;=TIME(12,0,0)),AND(AI37&gt;=TIME(13,0,0),AI38&gt;=TIME(13,0,0))),0,VLOOKUP($D36,名簿!$B:$D,3,FALSE))</f>
        <v>0</v>
      </c>
      <c r="AJ41" s="61"/>
      <c r="AK41" s="15"/>
      <c r="AL41" s="16"/>
      <c r="AM41" s="19"/>
    </row>
    <row r="42" spans="1:39" ht="20.100000000000001" hidden="1" customHeight="1" x14ac:dyDescent="0.15">
      <c r="C42" s="78"/>
      <c r="D42" s="46" t="s">
        <v>5</v>
      </c>
      <c r="E42" s="39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 t="str">
        <f t="shared" ref="V42:AI42" si="4">IF(OR(V37="",V38=""),"",V38-V37-V41)</f>
        <v/>
      </c>
      <c r="W42" s="30">
        <f t="shared" si="4"/>
        <v>0.2083333333333334</v>
      </c>
      <c r="X42" s="30">
        <f t="shared" si="4"/>
        <v>0.2083333333333334</v>
      </c>
      <c r="Y42" s="30">
        <f t="shared" si="4"/>
        <v>0.2083333333333334</v>
      </c>
      <c r="Z42" s="30" t="str">
        <f t="shared" si="4"/>
        <v/>
      </c>
      <c r="AA42" s="30" t="str">
        <f t="shared" si="4"/>
        <v/>
      </c>
      <c r="AB42" s="30">
        <f t="shared" si="4"/>
        <v>0.2083333333333334</v>
      </c>
      <c r="AC42" s="30">
        <f t="shared" si="4"/>
        <v>0.2083333333333334</v>
      </c>
      <c r="AD42" s="30">
        <f t="shared" si="4"/>
        <v>0.125</v>
      </c>
      <c r="AE42" s="30">
        <f t="shared" si="4"/>
        <v>0.2083333333333334</v>
      </c>
      <c r="AF42" s="30">
        <f t="shared" si="4"/>
        <v>0.2083333333333334</v>
      </c>
      <c r="AG42" s="30" t="str">
        <f t="shared" si="4"/>
        <v/>
      </c>
      <c r="AH42" s="30" t="str">
        <f t="shared" si="4"/>
        <v/>
      </c>
      <c r="AI42" s="30" t="str">
        <f t="shared" si="4"/>
        <v/>
      </c>
      <c r="AJ42" s="61"/>
      <c r="AK42" s="7" t="s">
        <v>5</v>
      </c>
      <c r="AL42" s="16">
        <f>SUM(E42:AI42)</f>
        <v>1.5833333333333339</v>
      </c>
    </row>
    <row r="43" spans="1:39" ht="20.100000000000001" customHeight="1" x14ac:dyDescent="0.15">
      <c r="C43" s="78"/>
      <c r="D43" s="47" t="s">
        <v>23</v>
      </c>
      <c r="E43" s="40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>
        <v>8.3333333333333329E-2</v>
      </c>
      <c r="S43" s="31"/>
      <c r="T43" s="31"/>
      <c r="U43" s="31"/>
      <c r="V43" s="31">
        <v>0.20833333333333334</v>
      </c>
      <c r="W43" s="31"/>
      <c r="X43" s="31"/>
      <c r="Y43" s="31"/>
      <c r="Z43" s="31"/>
      <c r="AA43" s="31"/>
      <c r="AB43" s="31"/>
      <c r="AC43" s="31"/>
      <c r="AD43" s="31">
        <v>8.3333333333333329E-2</v>
      </c>
      <c r="AE43" s="31"/>
      <c r="AF43" s="31"/>
      <c r="AG43" s="31"/>
      <c r="AH43" s="31"/>
      <c r="AI43" s="31"/>
      <c r="AJ43" s="61"/>
      <c r="AK43" s="15" t="s">
        <v>4</v>
      </c>
      <c r="AL43" s="16">
        <f>SUM(E43:AI43)</f>
        <v>0.375</v>
      </c>
      <c r="AM43" s="14"/>
    </row>
    <row r="44" spans="1:39" s="18" customFormat="1" ht="20.100000000000001" customHeight="1" thickBot="1" x14ac:dyDescent="0.2">
      <c r="A44" s="17"/>
      <c r="C44" s="79"/>
      <c r="D44" s="48" t="s">
        <v>24</v>
      </c>
      <c r="E44" s="41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62"/>
      <c r="AK44" s="15"/>
      <c r="AL44" s="16"/>
      <c r="AM44" s="19"/>
    </row>
    <row r="46" spans="1:39" x14ac:dyDescent="0.15">
      <c r="G46" s="20"/>
      <c r="H46" s="21"/>
      <c r="N46" s="20"/>
      <c r="O46" s="21"/>
      <c r="U46" s="20"/>
      <c r="V46" s="21"/>
      <c r="AB46" s="20"/>
      <c r="AC46" s="21"/>
      <c r="AK46" s="13"/>
    </row>
  </sheetData>
  <sheetProtection formatCells="0" formatColumns="0" formatRows="0" selectLockedCells="1"/>
  <mergeCells count="16">
    <mergeCell ref="E1:T4"/>
    <mergeCell ref="C5:D5"/>
    <mergeCell ref="E5:G5"/>
    <mergeCell ref="N5:Q5"/>
    <mergeCell ref="R5:S5"/>
    <mergeCell ref="C36:C44"/>
    <mergeCell ref="AJ36:AJ44"/>
    <mergeCell ref="AJ7:AJ8"/>
    <mergeCell ref="C9:C17"/>
    <mergeCell ref="AJ9:AJ17"/>
    <mergeCell ref="C18:C26"/>
    <mergeCell ref="AJ18:AJ26"/>
    <mergeCell ref="C27:C35"/>
    <mergeCell ref="AJ27:AJ35"/>
    <mergeCell ref="C7:C8"/>
    <mergeCell ref="D7:D8"/>
  </mergeCells>
  <phoneticPr fontId="1"/>
  <conditionalFormatting sqref="E8:AI8">
    <cfRule type="expression" dxfId="23" priority="1" stopIfTrue="1">
      <formula>WEEKDAY(E8,1)=7</formula>
    </cfRule>
    <cfRule type="expression" dxfId="22" priority="2" stopIfTrue="1">
      <formula>WEEKDAY(E8,1)=1</formula>
    </cfRule>
  </conditionalFormatting>
  <dataValidations count="1">
    <dataValidation imeMode="off" allowBlank="1" showInputMessage="1" showErrorMessage="1" sqref="A1:A2" xr:uid="{440C896D-9225-48B4-9978-1794EBBE8D0B}"/>
  </dataValidations>
  <printOptions horizontalCentered="1"/>
  <pageMargins left="0.9055118110236221" right="0.51181102362204722" top="0.55118110236220474" bottom="0.55118110236220474" header="0.31496062992125984" footer="0.31496062992125984"/>
  <pageSetup paperSize="8" scale="7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781C1FD-DC6B-4BEA-8FD2-67ADC99A4437}">
          <x14:formula1>
            <xm:f>名簿!$B$4:$B$28</xm:f>
          </x14:formula1>
          <xm:sqref>D9 D18 D27 D36</xm:sqref>
        </x14:dataValidation>
        <x14:dataValidation type="list" allowBlank="1" showInputMessage="1" showErrorMessage="1" xr:uid="{3949126B-9171-4F55-80CE-8A312C751800}">
          <x14:formula1>
            <xm:f>設定項目!$D$2:$D$9</xm:f>
          </x14:formula1>
          <xm:sqref>N27:R27 G27:K27 G36:K36 N36:R36</xm:sqref>
        </x14:dataValidation>
        <x14:dataValidation type="list" allowBlank="1" showInputMessage="1" showErrorMessage="1" xr:uid="{4F7442AA-DA47-4412-BAD6-ECE3557E68C9}">
          <x14:formula1>
            <xm:f>設定項目!$D$2:$D$10</xm:f>
          </x14:formula1>
          <xm:sqref>E9:AI9 E18:AI18 E27:F27 L27:M27 S27:AI27 E36:F36 L36:M36 S36:AI36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F3430-2E46-496B-88B0-F76466E09F2A}">
  <sheetPr>
    <tabColor rgb="FFFFC000"/>
    <pageSetUpPr fitToPage="1"/>
  </sheetPr>
  <dimension ref="A1:AM46"/>
  <sheetViews>
    <sheetView view="pageBreakPreview" zoomScale="85" zoomScaleNormal="90" zoomScaleSheetLayoutView="85" workbookViewId="0">
      <pane ySplit="8" topLeftCell="A19" activePane="bottomLeft" state="frozen"/>
      <selection activeCell="D7" sqref="D7:D44"/>
      <selection pane="bottomLeft" activeCell="AI39" sqref="AI39"/>
    </sheetView>
  </sheetViews>
  <sheetFormatPr defaultColWidth="8.625" defaultRowHeight="13.5" x14ac:dyDescent="0.15"/>
  <cols>
    <col min="1" max="1" width="13.25" style="8" bestFit="1" customWidth="1"/>
    <col min="2" max="2" width="8.625" style="7"/>
    <col min="3" max="3" width="10.625" style="7" customWidth="1"/>
    <col min="4" max="4" width="14.75" style="7" customWidth="1"/>
    <col min="5" max="5" width="7.5" style="7" bestFit="1" customWidth="1"/>
    <col min="6" max="6" width="8.25" style="7" customWidth="1"/>
    <col min="7" max="7" width="6.875" style="7" bestFit="1" customWidth="1"/>
    <col min="8" max="9" width="7.5" style="7" bestFit="1" customWidth="1"/>
    <col min="10" max="10" width="7.5" style="7" customWidth="1"/>
    <col min="11" max="12" width="7.5" style="7" bestFit="1" customWidth="1"/>
    <col min="13" max="13" width="8.25" style="7" bestFit="1" customWidth="1"/>
    <col min="14" max="19" width="7.5" style="7" bestFit="1" customWidth="1"/>
    <col min="20" max="20" width="8.25" style="7" bestFit="1" customWidth="1"/>
    <col min="21" max="35" width="7.5" style="7" bestFit="1" customWidth="1"/>
    <col min="36" max="36" width="21.25" style="7" customWidth="1"/>
    <col min="37" max="37" width="9.125" style="8" bestFit="1" customWidth="1"/>
    <col min="38" max="38" width="11.25" style="8" bestFit="1" customWidth="1"/>
    <col min="39" max="39" width="4.625" style="7" customWidth="1"/>
    <col min="40" max="16384" width="8.625" style="7"/>
  </cols>
  <sheetData>
    <row r="1" spans="1:39" ht="23.25" customHeight="1" x14ac:dyDescent="0.15">
      <c r="A1" s="22">
        <v>2023</v>
      </c>
      <c r="B1" s="7" t="s">
        <v>7</v>
      </c>
      <c r="E1" s="68" t="s">
        <v>29</v>
      </c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70"/>
      <c r="U1"/>
      <c r="V1"/>
      <c r="W1"/>
      <c r="X1"/>
      <c r="Y1"/>
    </row>
    <row r="2" spans="1:39" ht="23.25" x14ac:dyDescent="0.15">
      <c r="A2" s="22">
        <v>5</v>
      </c>
      <c r="B2" s="7" t="s">
        <v>8</v>
      </c>
      <c r="E2" s="71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3"/>
      <c r="U2"/>
      <c r="V2"/>
      <c r="W2"/>
      <c r="X2"/>
      <c r="Y2"/>
    </row>
    <row r="3" spans="1:39" x14ac:dyDescent="0.15">
      <c r="E3" s="71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3"/>
    </row>
    <row r="4" spans="1:39" ht="14.25" thickBot="1" x14ac:dyDescent="0.2">
      <c r="E4" s="74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6"/>
    </row>
    <row r="5" spans="1:39" ht="35.25" customHeight="1" thickBot="1" x14ac:dyDescent="0.2">
      <c r="C5" s="64" t="s">
        <v>1</v>
      </c>
      <c r="D5" s="64"/>
      <c r="E5" s="63">
        <f>DATE($A$1,$A$2,1)</f>
        <v>45047</v>
      </c>
      <c r="F5" s="63"/>
      <c r="G5" s="63"/>
      <c r="N5" s="65"/>
      <c r="O5" s="65"/>
      <c r="P5" s="65"/>
      <c r="Q5" s="65"/>
      <c r="R5" s="65"/>
      <c r="S5" s="65"/>
      <c r="W5" s="9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10"/>
      <c r="AM5" s="9"/>
    </row>
    <row r="6" spans="1:39" ht="32.25" customHeight="1" thickBot="1" x14ac:dyDescent="0.2">
      <c r="C6" s="23"/>
      <c r="D6" s="23"/>
      <c r="E6" s="27"/>
      <c r="F6" s="27"/>
      <c r="G6" s="27"/>
      <c r="N6" s="9"/>
      <c r="O6" s="9"/>
      <c r="P6" s="9"/>
      <c r="Q6" s="9"/>
      <c r="R6" s="9"/>
      <c r="S6" s="9"/>
      <c r="W6" s="9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10"/>
      <c r="AM6" s="9"/>
    </row>
    <row r="7" spans="1:39" ht="27" customHeight="1" x14ac:dyDescent="0.15">
      <c r="C7" s="80" t="s">
        <v>14</v>
      </c>
      <c r="D7" s="80" t="s">
        <v>0</v>
      </c>
      <c r="E7" s="34">
        <f>DATE($A$1,$A$2,1)</f>
        <v>45047</v>
      </c>
      <c r="F7" s="11">
        <f>E7+1</f>
        <v>45048</v>
      </c>
      <c r="G7" s="11">
        <f t="shared" ref="G7:AF7" si="0">F7+1</f>
        <v>45049</v>
      </c>
      <c r="H7" s="11">
        <f t="shared" si="0"/>
        <v>45050</v>
      </c>
      <c r="I7" s="11">
        <f t="shared" si="0"/>
        <v>45051</v>
      </c>
      <c r="J7" s="11">
        <f t="shared" si="0"/>
        <v>45052</v>
      </c>
      <c r="K7" s="11">
        <f t="shared" si="0"/>
        <v>45053</v>
      </c>
      <c r="L7" s="11">
        <f t="shared" si="0"/>
        <v>45054</v>
      </c>
      <c r="M7" s="11">
        <f t="shared" si="0"/>
        <v>45055</v>
      </c>
      <c r="N7" s="11">
        <f t="shared" si="0"/>
        <v>45056</v>
      </c>
      <c r="O7" s="11">
        <f t="shared" si="0"/>
        <v>45057</v>
      </c>
      <c r="P7" s="11">
        <f t="shared" si="0"/>
        <v>45058</v>
      </c>
      <c r="Q7" s="11">
        <f t="shared" si="0"/>
        <v>45059</v>
      </c>
      <c r="R7" s="11">
        <f t="shared" si="0"/>
        <v>45060</v>
      </c>
      <c r="S7" s="11">
        <f t="shared" si="0"/>
        <v>45061</v>
      </c>
      <c r="T7" s="11">
        <f t="shared" si="0"/>
        <v>45062</v>
      </c>
      <c r="U7" s="11">
        <f t="shared" si="0"/>
        <v>45063</v>
      </c>
      <c r="V7" s="11">
        <f t="shared" si="0"/>
        <v>45064</v>
      </c>
      <c r="W7" s="11">
        <f t="shared" si="0"/>
        <v>45065</v>
      </c>
      <c r="X7" s="11">
        <f t="shared" si="0"/>
        <v>45066</v>
      </c>
      <c r="Y7" s="11">
        <f t="shared" si="0"/>
        <v>45067</v>
      </c>
      <c r="Z7" s="11">
        <f t="shared" si="0"/>
        <v>45068</v>
      </c>
      <c r="AA7" s="11">
        <f t="shared" si="0"/>
        <v>45069</v>
      </c>
      <c r="AB7" s="11">
        <f t="shared" si="0"/>
        <v>45070</v>
      </c>
      <c r="AC7" s="11">
        <f t="shared" si="0"/>
        <v>45071</v>
      </c>
      <c r="AD7" s="11">
        <f t="shared" si="0"/>
        <v>45072</v>
      </c>
      <c r="AE7" s="11">
        <f t="shared" si="0"/>
        <v>45073</v>
      </c>
      <c r="AF7" s="11">
        <f t="shared" si="0"/>
        <v>45074</v>
      </c>
      <c r="AG7" s="11">
        <f>IF(MONTH(AF7+1)=MONTH(AF7),AF7+1,"")</f>
        <v>45075</v>
      </c>
      <c r="AH7" s="11">
        <f>IF(AG7="","",IF(MONTH(AG7+1)=MONTH(AG7),AG7+1,""))</f>
        <v>45076</v>
      </c>
      <c r="AI7" s="11">
        <f>IF(AH7="","",IF(MONTH(AH7+1)=MONTH(AH7),AH7+1,""))</f>
        <v>45077</v>
      </c>
      <c r="AJ7" s="66" t="s">
        <v>27</v>
      </c>
      <c r="AK7" s="10"/>
      <c r="AM7" s="10"/>
    </row>
    <row r="8" spans="1:39" ht="27" customHeight="1" thickBot="1" x14ac:dyDescent="0.2">
      <c r="C8" s="81"/>
      <c r="D8" s="81"/>
      <c r="E8" s="35">
        <f>IF(E7="","",E7)</f>
        <v>45047</v>
      </c>
      <c r="F8" s="26">
        <f t="shared" ref="F8:AI8" si="1">IF(F7="","",F7)</f>
        <v>45048</v>
      </c>
      <c r="G8" s="26">
        <f t="shared" si="1"/>
        <v>45049</v>
      </c>
      <c r="H8" s="26">
        <f t="shared" si="1"/>
        <v>45050</v>
      </c>
      <c r="I8" s="26">
        <f t="shared" si="1"/>
        <v>45051</v>
      </c>
      <c r="J8" s="26">
        <f t="shared" si="1"/>
        <v>45052</v>
      </c>
      <c r="K8" s="26">
        <f t="shared" si="1"/>
        <v>45053</v>
      </c>
      <c r="L8" s="26">
        <f t="shared" si="1"/>
        <v>45054</v>
      </c>
      <c r="M8" s="26">
        <f t="shared" si="1"/>
        <v>45055</v>
      </c>
      <c r="N8" s="26">
        <f t="shared" si="1"/>
        <v>45056</v>
      </c>
      <c r="O8" s="26">
        <f t="shared" si="1"/>
        <v>45057</v>
      </c>
      <c r="P8" s="26">
        <f t="shared" si="1"/>
        <v>45058</v>
      </c>
      <c r="Q8" s="26">
        <f t="shared" si="1"/>
        <v>45059</v>
      </c>
      <c r="R8" s="26">
        <f t="shared" si="1"/>
        <v>45060</v>
      </c>
      <c r="S8" s="26">
        <f t="shared" si="1"/>
        <v>45061</v>
      </c>
      <c r="T8" s="26">
        <f t="shared" si="1"/>
        <v>45062</v>
      </c>
      <c r="U8" s="26">
        <f t="shared" si="1"/>
        <v>45063</v>
      </c>
      <c r="V8" s="26">
        <f t="shared" si="1"/>
        <v>45064</v>
      </c>
      <c r="W8" s="26">
        <f t="shared" si="1"/>
        <v>45065</v>
      </c>
      <c r="X8" s="26">
        <f t="shared" si="1"/>
        <v>45066</v>
      </c>
      <c r="Y8" s="26">
        <f t="shared" si="1"/>
        <v>45067</v>
      </c>
      <c r="Z8" s="26">
        <f t="shared" si="1"/>
        <v>45068</v>
      </c>
      <c r="AA8" s="26">
        <f t="shared" si="1"/>
        <v>45069</v>
      </c>
      <c r="AB8" s="26">
        <f t="shared" si="1"/>
        <v>45070</v>
      </c>
      <c r="AC8" s="26">
        <f t="shared" si="1"/>
        <v>45071</v>
      </c>
      <c r="AD8" s="26">
        <f t="shared" si="1"/>
        <v>45072</v>
      </c>
      <c r="AE8" s="26">
        <f t="shared" si="1"/>
        <v>45073</v>
      </c>
      <c r="AF8" s="26">
        <f t="shared" si="1"/>
        <v>45074</v>
      </c>
      <c r="AG8" s="26">
        <f t="shared" si="1"/>
        <v>45075</v>
      </c>
      <c r="AH8" s="26">
        <f t="shared" si="1"/>
        <v>45076</v>
      </c>
      <c r="AI8" s="26">
        <f t="shared" si="1"/>
        <v>45077</v>
      </c>
      <c r="AJ8" s="67"/>
      <c r="AK8" s="12"/>
      <c r="AL8" s="13"/>
      <c r="AM8" s="14"/>
    </row>
    <row r="9" spans="1:39" ht="41.25" customHeight="1" x14ac:dyDescent="0.15">
      <c r="C9" s="77" t="str">
        <f>IF(D9="","",VLOOKUP(D9,名簿!$B:$C,2,FALSE))</f>
        <v>事務員</v>
      </c>
      <c r="D9" s="42" t="s">
        <v>64</v>
      </c>
      <c r="E9" s="36" t="s">
        <v>66</v>
      </c>
      <c r="F9" s="36" t="s">
        <v>66</v>
      </c>
      <c r="G9" s="36" t="s">
        <v>70</v>
      </c>
      <c r="H9" s="36" t="s">
        <v>70</v>
      </c>
      <c r="I9" s="36" t="s">
        <v>70</v>
      </c>
      <c r="J9" s="36" t="s">
        <v>70</v>
      </c>
      <c r="K9" s="36" t="s">
        <v>66</v>
      </c>
      <c r="L9" s="36" t="s">
        <v>66</v>
      </c>
      <c r="M9" s="36" t="s">
        <v>66</v>
      </c>
      <c r="N9" s="36" t="s">
        <v>66</v>
      </c>
      <c r="O9" s="36" t="s">
        <v>66</v>
      </c>
      <c r="P9" s="36" t="s">
        <v>20</v>
      </c>
      <c r="Q9" s="36" t="s">
        <v>70</v>
      </c>
      <c r="R9" s="36" t="s">
        <v>70</v>
      </c>
      <c r="S9" s="36" t="s">
        <v>66</v>
      </c>
      <c r="T9" s="36" t="s">
        <v>66</v>
      </c>
      <c r="U9" s="36" t="s">
        <v>66</v>
      </c>
      <c r="V9" s="36" t="s">
        <v>66</v>
      </c>
      <c r="W9" s="36" t="s">
        <v>66</v>
      </c>
      <c r="X9" s="36" t="s">
        <v>70</v>
      </c>
      <c r="Y9" s="36" t="s">
        <v>66</v>
      </c>
      <c r="Z9" s="36" t="s">
        <v>66</v>
      </c>
      <c r="AA9" s="36" t="s">
        <v>66</v>
      </c>
      <c r="AB9" s="36" t="s">
        <v>66</v>
      </c>
      <c r="AC9" s="36" t="s">
        <v>66</v>
      </c>
      <c r="AD9" s="36" t="s">
        <v>66</v>
      </c>
      <c r="AE9" s="36" t="s">
        <v>70</v>
      </c>
      <c r="AF9" s="36" t="s">
        <v>70</v>
      </c>
      <c r="AG9" s="36" t="s">
        <v>66</v>
      </c>
      <c r="AH9" s="36" t="s">
        <v>66</v>
      </c>
      <c r="AI9" s="36" t="s">
        <v>66</v>
      </c>
      <c r="AJ9" s="60"/>
      <c r="AK9" s="10" t="s">
        <v>15</v>
      </c>
      <c r="AL9" s="8">
        <f>COUNTIF(E9:AI9,"〇")</f>
        <v>21</v>
      </c>
      <c r="AM9" s="14"/>
    </row>
    <row r="10" spans="1:39" ht="20.100000000000001" customHeight="1" x14ac:dyDescent="0.15">
      <c r="C10" s="78"/>
      <c r="D10" s="44" t="s">
        <v>2</v>
      </c>
      <c r="E10" s="37">
        <v>0.36805555555555558</v>
      </c>
      <c r="F10" s="37">
        <v>0.36805555555555558</v>
      </c>
      <c r="G10" s="28"/>
      <c r="H10" s="28"/>
      <c r="I10" s="28"/>
      <c r="J10" s="28"/>
      <c r="K10" s="37">
        <v>0.36805555555555558</v>
      </c>
      <c r="L10" s="37">
        <v>0.36805555555555558</v>
      </c>
      <c r="M10" s="37">
        <v>0.36805555555555558</v>
      </c>
      <c r="N10" s="37">
        <v>0.36805555555555558</v>
      </c>
      <c r="O10" s="37">
        <v>0.36805555555555558</v>
      </c>
      <c r="P10" s="28"/>
      <c r="Q10" s="28"/>
      <c r="R10" s="28"/>
      <c r="S10" s="37">
        <v>0.36805555555555558</v>
      </c>
      <c r="T10" s="37">
        <v>0.36805555555555558</v>
      </c>
      <c r="U10" s="37">
        <v>0.36805555555555558</v>
      </c>
      <c r="V10" s="28">
        <v>0.36805555555555558</v>
      </c>
      <c r="W10" s="37">
        <v>0.36805555555555558</v>
      </c>
      <c r="X10" s="28"/>
      <c r="Y10" s="28">
        <v>0.35416666666666669</v>
      </c>
      <c r="Z10" s="37">
        <v>0.36805555555555558</v>
      </c>
      <c r="AA10" s="37">
        <v>0.36805555555555558</v>
      </c>
      <c r="AB10" s="37">
        <v>0.36805555555555558</v>
      </c>
      <c r="AC10" s="37">
        <v>0.36805555555555558</v>
      </c>
      <c r="AD10" s="28">
        <v>0.36805555555555558</v>
      </c>
      <c r="AE10" s="28"/>
      <c r="AF10" s="28"/>
      <c r="AG10" s="37">
        <v>0.36805555555555558</v>
      </c>
      <c r="AH10" s="37">
        <v>0.36805555555555558</v>
      </c>
      <c r="AI10" s="37">
        <v>0.36805555555555558</v>
      </c>
      <c r="AJ10" s="61"/>
      <c r="AK10" s="10"/>
      <c r="AM10" s="14"/>
    </row>
    <row r="11" spans="1:39" ht="20.100000000000001" customHeight="1" x14ac:dyDescent="0.15">
      <c r="C11" s="78"/>
      <c r="D11" s="45" t="s">
        <v>3</v>
      </c>
      <c r="E11" s="37">
        <v>0.70138888888888884</v>
      </c>
      <c r="F11" s="37">
        <v>0.70138888888888884</v>
      </c>
      <c r="G11" s="28"/>
      <c r="H11" s="28"/>
      <c r="I11" s="28"/>
      <c r="J11" s="28"/>
      <c r="K11" s="37">
        <v>0.70138888888888884</v>
      </c>
      <c r="L11" s="37">
        <v>0.70138888888888884</v>
      </c>
      <c r="M11" s="37">
        <v>0.70138888888888884</v>
      </c>
      <c r="N11" s="37">
        <v>0.70138888888888884</v>
      </c>
      <c r="O11" s="37">
        <v>0.70138888888888884</v>
      </c>
      <c r="P11" s="28"/>
      <c r="Q11" s="28"/>
      <c r="R11" s="28"/>
      <c r="S11" s="37">
        <v>0.70138888888888884</v>
      </c>
      <c r="T11" s="37">
        <v>0.70138888888888884</v>
      </c>
      <c r="U11" s="37">
        <v>0.70138888888888884</v>
      </c>
      <c r="V11" s="28">
        <v>0.61805555555555558</v>
      </c>
      <c r="W11" s="37">
        <v>0.70138888888888884</v>
      </c>
      <c r="X11" s="28"/>
      <c r="Y11" s="28">
        <v>0.6875</v>
      </c>
      <c r="Z11" s="37">
        <v>0.70138888888888884</v>
      </c>
      <c r="AA11" s="37">
        <v>0.70138888888888884</v>
      </c>
      <c r="AB11" s="37">
        <v>0.70138888888888884</v>
      </c>
      <c r="AC11" s="37">
        <v>0.70138888888888884</v>
      </c>
      <c r="AD11" s="28">
        <v>0.49305555555555558</v>
      </c>
      <c r="AE11" s="28"/>
      <c r="AF11" s="28"/>
      <c r="AG11" s="37">
        <v>0.70138888888888884</v>
      </c>
      <c r="AH11" s="37">
        <v>0.70138888888888884</v>
      </c>
      <c r="AI11" s="37">
        <v>0.70138888888888884</v>
      </c>
      <c r="AJ11" s="61"/>
      <c r="AK11" s="15"/>
      <c r="AL11" s="16"/>
      <c r="AM11" s="14"/>
    </row>
    <row r="12" spans="1:39" ht="20.100000000000001" customHeight="1" x14ac:dyDescent="0.15">
      <c r="C12" s="78"/>
      <c r="D12" s="43" t="s">
        <v>25</v>
      </c>
      <c r="E12" s="37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61"/>
      <c r="AK12" s="10"/>
      <c r="AM12" s="14"/>
    </row>
    <row r="13" spans="1:39" ht="20.100000000000001" customHeight="1" x14ac:dyDescent="0.15">
      <c r="C13" s="78"/>
      <c r="D13" s="43" t="s">
        <v>26</v>
      </c>
      <c r="E13" s="37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61"/>
      <c r="AK13" s="15"/>
      <c r="AL13" s="16"/>
      <c r="AM13" s="14"/>
    </row>
    <row r="14" spans="1:39" s="18" customFormat="1" ht="20.100000000000001" hidden="1" customHeight="1" x14ac:dyDescent="0.15">
      <c r="A14" s="17"/>
      <c r="C14" s="78"/>
      <c r="D14" s="45" t="s">
        <v>11</v>
      </c>
      <c r="E14" s="38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61"/>
      <c r="AK14" s="15"/>
      <c r="AL14" s="16"/>
      <c r="AM14" s="19"/>
    </row>
    <row r="15" spans="1:39" ht="20.100000000000001" hidden="1" customHeight="1" x14ac:dyDescent="0.15">
      <c r="C15" s="78"/>
      <c r="D15" s="46" t="s">
        <v>5</v>
      </c>
      <c r="E15" s="39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61"/>
      <c r="AK15" s="7" t="s">
        <v>5</v>
      </c>
      <c r="AL15" s="16">
        <f>SUM(E15:AI15)</f>
        <v>0</v>
      </c>
    </row>
    <row r="16" spans="1:39" ht="20.100000000000001" customHeight="1" x14ac:dyDescent="0.15">
      <c r="C16" s="78"/>
      <c r="D16" s="47" t="s">
        <v>23</v>
      </c>
      <c r="E16" s="40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>
        <v>8.3333333333333329E-2</v>
      </c>
      <c r="W16" s="31"/>
      <c r="X16" s="31"/>
      <c r="Y16" s="31"/>
      <c r="Z16" s="31"/>
      <c r="AA16" s="31"/>
      <c r="AB16" s="31"/>
      <c r="AC16" s="31"/>
      <c r="AD16" s="31">
        <v>0.16666666666666666</v>
      </c>
      <c r="AE16" s="31"/>
      <c r="AF16" s="31"/>
      <c r="AG16" s="31"/>
      <c r="AH16" s="31"/>
      <c r="AI16" s="31"/>
      <c r="AJ16" s="61"/>
      <c r="AK16" s="15" t="s">
        <v>4</v>
      </c>
      <c r="AL16" s="16">
        <f>SUM(E16:AI16)</f>
        <v>0.25</v>
      </c>
      <c r="AM16" s="14"/>
    </row>
    <row r="17" spans="1:39" s="18" customFormat="1" ht="20.100000000000001" customHeight="1" thickBot="1" x14ac:dyDescent="0.2">
      <c r="A17" s="17"/>
      <c r="C17" s="79"/>
      <c r="D17" s="48" t="s">
        <v>24</v>
      </c>
      <c r="E17" s="41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>
        <v>45056</v>
      </c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62"/>
      <c r="AK17" s="15"/>
      <c r="AL17" s="16"/>
      <c r="AM17" s="19"/>
    </row>
    <row r="18" spans="1:39" ht="41.25" customHeight="1" x14ac:dyDescent="0.15">
      <c r="C18" s="77" t="str">
        <f>IF(D18="","",VLOOKUP(D18,名簿!$B:$C,2,FALSE))</f>
        <v>事務員</v>
      </c>
      <c r="D18" s="42" t="s">
        <v>63</v>
      </c>
      <c r="E18" s="36" t="s">
        <v>66</v>
      </c>
      <c r="F18" s="36" t="s">
        <v>66</v>
      </c>
      <c r="G18" s="36" t="s">
        <v>70</v>
      </c>
      <c r="H18" s="36" t="s">
        <v>70</v>
      </c>
      <c r="I18" s="36" t="s">
        <v>70</v>
      </c>
      <c r="J18" s="36" t="s">
        <v>70</v>
      </c>
      <c r="K18" s="36" t="s">
        <v>70</v>
      </c>
      <c r="L18" s="36" t="s">
        <v>66</v>
      </c>
      <c r="M18" s="36" t="s">
        <v>66</v>
      </c>
      <c r="N18" s="36" t="s">
        <v>66</v>
      </c>
      <c r="O18" s="36" t="s">
        <v>66</v>
      </c>
      <c r="P18" s="36" t="s">
        <v>66</v>
      </c>
      <c r="Q18" s="36" t="s">
        <v>70</v>
      </c>
      <c r="R18" s="36" t="s">
        <v>70</v>
      </c>
      <c r="S18" s="36" t="s">
        <v>66</v>
      </c>
      <c r="T18" s="36" t="s">
        <v>66</v>
      </c>
      <c r="U18" s="36" t="s">
        <v>66</v>
      </c>
      <c r="V18" s="36" t="s">
        <v>66</v>
      </c>
      <c r="W18" s="36" t="s">
        <v>20</v>
      </c>
      <c r="X18" s="36" t="s">
        <v>66</v>
      </c>
      <c r="Y18" s="36" t="s">
        <v>70</v>
      </c>
      <c r="Z18" s="36" t="s">
        <v>66</v>
      </c>
      <c r="AA18" s="36" t="s">
        <v>66</v>
      </c>
      <c r="AB18" s="36" t="s">
        <v>66</v>
      </c>
      <c r="AC18" s="36" t="s">
        <v>66</v>
      </c>
      <c r="AD18" s="36" t="s">
        <v>66</v>
      </c>
      <c r="AE18" s="36" t="s">
        <v>70</v>
      </c>
      <c r="AF18" s="36" t="s">
        <v>70</v>
      </c>
      <c r="AG18" s="36" t="s">
        <v>66</v>
      </c>
      <c r="AH18" s="36" t="s">
        <v>66</v>
      </c>
      <c r="AI18" s="36" t="s">
        <v>66</v>
      </c>
      <c r="AJ18" s="57"/>
      <c r="AK18" s="10" t="s">
        <v>15</v>
      </c>
      <c r="AL18" s="8">
        <f>COUNTIF(E18:AI18,"〇")</f>
        <v>20</v>
      </c>
      <c r="AM18" s="14"/>
    </row>
    <row r="19" spans="1:39" ht="20.100000000000001" customHeight="1" x14ac:dyDescent="0.15">
      <c r="C19" s="78"/>
      <c r="D19" s="44" t="s">
        <v>2</v>
      </c>
      <c r="E19" s="37">
        <v>0.36805555555555558</v>
      </c>
      <c r="F19" s="28">
        <v>0.36805555555555558</v>
      </c>
      <c r="G19" s="28"/>
      <c r="H19" s="28"/>
      <c r="I19" s="28"/>
      <c r="J19" s="28"/>
      <c r="K19" s="28"/>
      <c r="L19" s="28">
        <v>0.36805555555555558</v>
      </c>
      <c r="M19" s="28">
        <v>0.36805555555555558</v>
      </c>
      <c r="N19" s="28">
        <v>0.36805555555555558</v>
      </c>
      <c r="O19" s="28">
        <v>0.36805555555555558</v>
      </c>
      <c r="P19" s="28">
        <v>0.36805555555555558</v>
      </c>
      <c r="Q19" s="28"/>
      <c r="R19" s="28"/>
      <c r="S19" s="28">
        <v>0.36805555555555558</v>
      </c>
      <c r="T19" s="28">
        <v>0.36805555555555558</v>
      </c>
      <c r="U19" s="28">
        <v>0.36805555555555558</v>
      </c>
      <c r="V19" s="28">
        <v>0.36805555555555558</v>
      </c>
      <c r="W19" s="28"/>
      <c r="X19" s="28">
        <v>0.36805555555555558</v>
      </c>
      <c r="Y19" s="28"/>
      <c r="Z19" s="28">
        <v>0.36805555555555558</v>
      </c>
      <c r="AA19" s="28">
        <v>0.36805555555555558</v>
      </c>
      <c r="AB19" s="28">
        <v>0.36805555555555558</v>
      </c>
      <c r="AC19" s="28">
        <v>0.36805555555555558</v>
      </c>
      <c r="AD19" s="28">
        <v>0.36805555555555558</v>
      </c>
      <c r="AE19" s="28"/>
      <c r="AF19" s="28"/>
      <c r="AG19" s="28">
        <v>0.36805555555555558</v>
      </c>
      <c r="AH19" s="28">
        <v>0.36805555555555558</v>
      </c>
      <c r="AI19" s="28">
        <v>0.36805555555555558</v>
      </c>
      <c r="AJ19" s="58"/>
      <c r="AK19" s="10"/>
      <c r="AM19" s="14"/>
    </row>
    <row r="20" spans="1:39" ht="20.100000000000001" customHeight="1" x14ac:dyDescent="0.15">
      <c r="C20" s="78"/>
      <c r="D20" s="45" t="s">
        <v>3</v>
      </c>
      <c r="E20" s="37">
        <v>0.70138888888888884</v>
      </c>
      <c r="F20" s="28">
        <v>0.70138888888888884</v>
      </c>
      <c r="G20" s="28"/>
      <c r="H20" s="28"/>
      <c r="I20" s="28"/>
      <c r="J20" s="28"/>
      <c r="K20" s="28"/>
      <c r="L20" s="28">
        <v>0.70138888888888884</v>
      </c>
      <c r="M20" s="28">
        <v>0.70138888888888884</v>
      </c>
      <c r="N20" s="28">
        <v>0.70138888888888884</v>
      </c>
      <c r="O20" s="28">
        <v>0.49305555555555558</v>
      </c>
      <c r="P20" s="28">
        <v>0.70138888888888884</v>
      </c>
      <c r="Q20" s="28"/>
      <c r="R20" s="28"/>
      <c r="S20" s="28">
        <v>0.70138888888888884</v>
      </c>
      <c r="T20" s="28">
        <v>0.70138888888888884</v>
      </c>
      <c r="U20" s="28">
        <v>0.70138888888888884</v>
      </c>
      <c r="V20" s="28">
        <v>0.70138888888888884</v>
      </c>
      <c r="W20" s="28"/>
      <c r="X20" s="28">
        <v>0.70138888888888884</v>
      </c>
      <c r="Y20" s="28"/>
      <c r="Z20" s="28">
        <v>0.70138888888888884</v>
      </c>
      <c r="AA20" s="28">
        <v>0.70138888888888884</v>
      </c>
      <c r="AB20" s="28">
        <v>0.70138888888888884</v>
      </c>
      <c r="AC20" s="28">
        <v>0.70138888888888884</v>
      </c>
      <c r="AD20" s="28">
        <v>0.70138888888888884</v>
      </c>
      <c r="AE20" s="28"/>
      <c r="AF20" s="28"/>
      <c r="AG20" s="28">
        <v>0.70138888888888884</v>
      </c>
      <c r="AH20" s="28">
        <v>0.70138888888888884</v>
      </c>
      <c r="AI20" s="28">
        <v>0.70138888888888884</v>
      </c>
      <c r="AJ20" s="58"/>
      <c r="AK20" s="15"/>
      <c r="AL20" s="16"/>
      <c r="AM20" s="14"/>
    </row>
    <row r="21" spans="1:39" ht="20.100000000000001" customHeight="1" x14ac:dyDescent="0.15">
      <c r="C21" s="78"/>
      <c r="D21" s="43" t="s">
        <v>25</v>
      </c>
      <c r="E21" s="37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58"/>
      <c r="AK21" s="10"/>
      <c r="AM21" s="14"/>
    </row>
    <row r="22" spans="1:39" ht="20.100000000000001" customHeight="1" x14ac:dyDescent="0.15">
      <c r="C22" s="78"/>
      <c r="D22" s="43" t="s">
        <v>26</v>
      </c>
      <c r="E22" s="37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58"/>
      <c r="AK22" s="15"/>
      <c r="AL22" s="16"/>
      <c r="AM22" s="14"/>
    </row>
    <row r="23" spans="1:39" s="18" customFormat="1" ht="20.100000000000001" hidden="1" customHeight="1" x14ac:dyDescent="0.15">
      <c r="A23" s="17"/>
      <c r="C23" s="78"/>
      <c r="D23" s="45" t="s">
        <v>11</v>
      </c>
      <c r="E23" s="38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>
        <f>IF(OR(V19="",V20="",AND(V19&lt;=TIME(12,0,0),V20&lt;=TIME(12,0,0)),AND(V19&gt;=TIME(13,0,0),V20&gt;=TIME(13,0,0))),0,VLOOKUP($D18,名簿!$B:$D,3,FALSE))</f>
        <v>4.1666666666666664E-2</v>
      </c>
      <c r="W23" s="29">
        <f>IF(OR(W19="",W20="",AND(W19&lt;=TIME(12,0,0),W20&lt;=TIME(12,0,0)),AND(W19&gt;=TIME(13,0,0),W20&gt;=TIME(13,0,0))),0,VLOOKUP($D18,名簿!$B:$D,3,FALSE))</f>
        <v>0</v>
      </c>
      <c r="X23" s="29">
        <f>IF(OR(X19="",X20="",AND(X19&lt;=TIME(12,0,0),X20&lt;=TIME(12,0,0)),AND(X19&gt;=TIME(13,0,0),X20&gt;=TIME(13,0,0))),0,VLOOKUP($D18,名簿!$B:$D,3,FALSE))</f>
        <v>4.1666666666666664E-2</v>
      </c>
      <c r="Y23" s="29">
        <f>IF(OR(Y19="",Y20="",AND(Y19&lt;=TIME(12,0,0),Y20&lt;=TIME(12,0,0)),AND(Y19&gt;=TIME(13,0,0),Y20&gt;=TIME(13,0,0))),0,VLOOKUP($D18,名簿!$B:$D,3,FALSE))</f>
        <v>0</v>
      </c>
      <c r="Z23" s="29">
        <f>IF(OR(Z19="",Z20="",AND(Z19&lt;=TIME(12,0,0),Z20&lt;=TIME(12,0,0)),AND(Z19&gt;=TIME(13,0,0),Z20&gt;=TIME(13,0,0))),0,VLOOKUP($D18,名簿!$B:$D,3,FALSE))</f>
        <v>4.1666666666666664E-2</v>
      </c>
      <c r="AA23" s="29">
        <f>IF(OR(AA19="",AA20="",AND(AA19&lt;=TIME(12,0,0),AA20&lt;=TIME(12,0,0)),AND(AA19&gt;=TIME(13,0,0),AA20&gt;=TIME(13,0,0))),0,VLOOKUP($D18,名簿!$B:$D,3,FALSE))</f>
        <v>4.1666666666666664E-2</v>
      </c>
      <c r="AB23" s="29">
        <f>IF(OR(AB19="",AB20="",AND(AB19&lt;=TIME(12,0,0),AB20&lt;=TIME(12,0,0)),AND(AB19&gt;=TIME(13,0,0),AB20&gt;=TIME(13,0,0))),0,VLOOKUP($D18,名簿!$B:$D,3,FALSE))</f>
        <v>4.1666666666666664E-2</v>
      </c>
      <c r="AC23" s="29">
        <f>IF(OR(AC19="",AC20="",AND(AC19&lt;=TIME(12,0,0),AC20&lt;=TIME(12,0,0)),AND(AC19&gt;=TIME(13,0,0),AC20&gt;=TIME(13,0,0))),0,VLOOKUP($D18,名簿!$B:$D,3,FALSE))</f>
        <v>4.1666666666666664E-2</v>
      </c>
      <c r="AD23" s="29">
        <f>IF(OR(AD19="",AD20="",AND(AD19&lt;=TIME(12,0,0),AD20&lt;=TIME(12,0,0)),AND(AD19&gt;=TIME(13,0,0),AD20&gt;=TIME(13,0,0))),0,VLOOKUP($D18,名簿!$B:$D,3,FALSE))</f>
        <v>4.1666666666666664E-2</v>
      </c>
      <c r="AE23" s="29">
        <f>IF(OR(AE19="",AE20="",AND(AE19&lt;=TIME(12,0,0),AE20&lt;=TIME(12,0,0)),AND(AE19&gt;=TIME(13,0,0),AE20&gt;=TIME(13,0,0))),0,VLOOKUP($D18,名簿!$B:$D,3,FALSE))</f>
        <v>0</v>
      </c>
      <c r="AF23" s="29">
        <f>IF(OR(AF19="",AF20="",AND(AF19&lt;=TIME(12,0,0),AF20&lt;=TIME(12,0,0)),AND(AF19&gt;=TIME(13,0,0),AF20&gt;=TIME(13,0,0))),0,VLOOKUP($D18,名簿!$B:$D,3,FALSE))</f>
        <v>0</v>
      </c>
      <c r="AG23" s="29">
        <f>IF(OR(AG19="",AG20="",AND(AG19&lt;=TIME(12,0,0),AG20&lt;=TIME(12,0,0)),AND(AG19&gt;=TIME(13,0,0),AG20&gt;=TIME(13,0,0))),0,VLOOKUP($D18,名簿!$B:$D,3,FALSE))</f>
        <v>4.1666666666666664E-2</v>
      </c>
      <c r="AH23" s="29">
        <f>IF(OR(AH19="",AH20="",AND(AH19&lt;=TIME(12,0,0),AH20&lt;=TIME(12,0,0)),AND(AH19&gt;=TIME(13,0,0),AH20&gt;=TIME(13,0,0))),0,VLOOKUP($D18,名簿!$B:$D,3,FALSE))</f>
        <v>4.1666666666666664E-2</v>
      </c>
      <c r="AI23" s="29">
        <f>IF(OR(AI19="",AI20="",AND(AI19&lt;=TIME(12,0,0),AI20&lt;=TIME(12,0,0)),AND(AI19&gt;=TIME(13,0,0),AI20&gt;=TIME(13,0,0))),0,VLOOKUP($D18,名簿!$B:$D,3,FALSE))</f>
        <v>4.1666666666666664E-2</v>
      </c>
      <c r="AJ23" s="58"/>
      <c r="AK23" s="15"/>
      <c r="AL23" s="16"/>
      <c r="AM23" s="19"/>
    </row>
    <row r="24" spans="1:39" ht="20.100000000000001" hidden="1" customHeight="1" x14ac:dyDescent="0.15">
      <c r="C24" s="78"/>
      <c r="D24" s="46" t="s">
        <v>5</v>
      </c>
      <c r="E24" s="39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>
        <f t="shared" ref="V24:AI24" si="2">IF(OR(V19="",V20=""),"",V20-V19-V23)</f>
        <v>0.29166666666666657</v>
      </c>
      <c r="W24" s="30" t="str">
        <f t="shared" si="2"/>
        <v/>
      </c>
      <c r="X24" s="30">
        <f t="shared" si="2"/>
        <v>0.29166666666666657</v>
      </c>
      <c r="Y24" s="30" t="str">
        <f t="shared" si="2"/>
        <v/>
      </c>
      <c r="Z24" s="30">
        <f t="shared" si="2"/>
        <v>0.29166666666666657</v>
      </c>
      <c r="AA24" s="30">
        <f t="shared" si="2"/>
        <v>0.29166666666666657</v>
      </c>
      <c r="AB24" s="30">
        <f t="shared" si="2"/>
        <v>0.29166666666666657</v>
      </c>
      <c r="AC24" s="30">
        <f t="shared" si="2"/>
        <v>0.29166666666666657</v>
      </c>
      <c r="AD24" s="30">
        <f t="shared" si="2"/>
        <v>0.29166666666666657</v>
      </c>
      <c r="AE24" s="30" t="str">
        <f t="shared" si="2"/>
        <v/>
      </c>
      <c r="AF24" s="30" t="str">
        <f t="shared" si="2"/>
        <v/>
      </c>
      <c r="AG24" s="30">
        <f t="shared" si="2"/>
        <v>0.29166666666666657</v>
      </c>
      <c r="AH24" s="30">
        <f t="shared" si="2"/>
        <v>0.29166666666666657</v>
      </c>
      <c r="AI24" s="30">
        <f t="shared" si="2"/>
        <v>0.29166666666666657</v>
      </c>
      <c r="AJ24" s="58"/>
      <c r="AK24" s="7" t="s">
        <v>5</v>
      </c>
      <c r="AL24" s="16">
        <f>SUM(E24:AI24)</f>
        <v>2.9166666666666656</v>
      </c>
    </row>
    <row r="25" spans="1:39" ht="20.100000000000001" customHeight="1" x14ac:dyDescent="0.15">
      <c r="C25" s="78"/>
      <c r="D25" s="47" t="s">
        <v>23</v>
      </c>
      <c r="E25" s="40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58"/>
      <c r="AK25" s="15" t="s">
        <v>4</v>
      </c>
      <c r="AL25" s="16">
        <f>SUM(E25:AI25)</f>
        <v>0</v>
      </c>
      <c r="AM25" s="14"/>
    </row>
    <row r="26" spans="1:39" s="18" customFormat="1" ht="20.100000000000001" customHeight="1" thickBot="1" x14ac:dyDescent="0.2">
      <c r="A26" s="17"/>
      <c r="C26" s="79"/>
      <c r="D26" s="48" t="s">
        <v>24</v>
      </c>
      <c r="E26" s="41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>
        <v>45070</v>
      </c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59"/>
      <c r="AK26" s="15"/>
      <c r="AL26" s="16"/>
      <c r="AM26" s="19"/>
    </row>
    <row r="27" spans="1:39" ht="41.25" customHeight="1" x14ac:dyDescent="0.15">
      <c r="C27" s="77" t="str">
        <f>IF(D27="","",VLOOKUP(D27,名簿!$B:$C,2,FALSE))</f>
        <v>指導員</v>
      </c>
      <c r="D27" s="42" t="s">
        <v>58</v>
      </c>
      <c r="E27" s="36" t="s">
        <v>66</v>
      </c>
      <c r="F27" s="36" t="s">
        <v>66</v>
      </c>
      <c r="G27" s="36" t="s">
        <v>70</v>
      </c>
      <c r="H27" s="36" t="s">
        <v>70</v>
      </c>
      <c r="I27" s="36" t="s">
        <v>70</v>
      </c>
      <c r="J27" s="36" t="s">
        <v>70</v>
      </c>
      <c r="K27" s="36" t="s">
        <v>70</v>
      </c>
      <c r="L27" s="36" t="s">
        <v>66</v>
      </c>
      <c r="M27" s="36" t="s">
        <v>66</v>
      </c>
      <c r="N27" s="36" t="s">
        <v>66</v>
      </c>
      <c r="O27" s="36" t="s">
        <v>66</v>
      </c>
      <c r="P27" s="36" t="s">
        <v>66</v>
      </c>
      <c r="Q27" s="36" t="s">
        <v>70</v>
      </c>
      <c r="R27" s="36" t="s">
        <v>70</v>
      </c>
      <c r="S27" s="36" t="s">
        <v>66</v>
      </c>
      <c r="T27" s="36" t="s">
        <v>66</v>
      </c>
      <c r="U27" s="36" t="s">
        <v>66</v>
      </c>
      <c r="V27" s="36" t="s">
        <v>66</v>
      </c>
      <c r="W27" s="36" t="s">
        <v>66</v>
      </c>
      <c r="X27" s="36" t="s">
        <v>70</v>
      </c>
      <c r="Y27" s="36" t="s">
        <v>70</v>
      </c>
      <c r="Z27" s="36" t="s">
        <v>66</v>
      </c>
      <c r="AA27" s="36" t="s">
        <v>66</v>
      </c>
      <c r="AB27" s="36" t="s">
        <v>66</v>
      </c>
      <c r="AC27" s="36" t="s">
        <v>66</v>
      </c>
      <c r="AD27" s="36" t="s">
        <v>66</v>
      </c>
      <c r="AE27" s="36" t="s">
        <v>70</v>
      </c>
      <c r="AF27" s="36" t="s">
        <v>70</v>
      </c>
      <c r="AG27" s="36" t="s">
        <v>66</v>
      </c>
      <c r="AH27" s="36" t="s">
        <v>66</v>
      </c>
      <c r="AI27" s="36" t="s">
        <v>66</v>
      </c>
      <c r="AJ27" s="60"/>
      <c r="AK27" s="10" t="s">
        <v>15</v>
      </c>
      <c r="AL27" s="8">
        <f>COUNTIF(E27:AI27,"〇")</f>
        <v>20</v>
      </c>
      <c r="AM27" s="14"/>
    </row>
    <row r="28" spans="1:39" ht="20.100000000000001" customHeight="1" x14ac:dyDescent="0.15">
      <c r="C28" s="78"/>
      <c r="D28" s="44" t="s">
        <v>2</v>
      </c>
      <c r="E28" s="37">
        <v>0.36805555555555558</v>
      </c>
      <c r="F28" s="37">
        <v>0.36805555555555558</v>
      </c>
      <c r="G28" s="28"/>
      <c r="H28" s="28"/>
      <c r="I28" s="28"/>
      <c r="J28" s="28"/>
      <c r="K28" s="28"/>
      <c r="L28" s="28">
        <v>0.36805555555555558</v>
      </c>
      <c r="M28" s="28">
        <v>0.36805555555555558</v>
      </c>
      <c r="N28" s="28">
        <v>0.36805555555555558</v>
      </c>
      <c r="O28" s="28">
        <v>0.36805555555555558</v>
      </c>
      <c r="P28" s="28">
        <v>0.36805555555555558</v>
      </c>
      <c r="Q28" s="28"/>
      <c r="R28" s="28"/>
      <c r="S28" s="28">
        <v>0.36805555555555558</v>
      </c>
      <c r="T28" s="28">
        <v>0.36805555555555558</v>
      </c>
      <c r="U28" s="28">
        <v>0.36805555555555558</v>
      </c>
      <c r="V28" s="28">
        <v>0.36805555555555558</v>
      </c>
      <c r="W28" s="28">
        <v>0.36805555555555558</v>
      </c>
      <c r="X28" s="28"/>
      <c r="Y28" s="28"/>
      <c r="Z28" s="28">
        <v>0.36805555555555558</v>
      </c>
      <c r="AA28" s="28">
        <v>0.36805555555555558</v>
      </c>
      <c r="AB28" s="28">
        <v>0.36805555555555558</v>
      </c>
      <c r="AC28" s="28">
        <v>0.36805555555555558</v>
      </c>
      <c r="AD28" s="28">
        <v>0.36805555555555558</v>
      </c>
      <c r="AE28" s="28"/>
      <c r="AF28" s="28"/>
      <c r="AG28" s="28">
        <v>0.36805555555555558</v>
      </c>
      <c r="AH28" s="28">
        <v>0.36805555555555558</v>
      </c>
      <c r="AI28" s="28">
        <v>0.36805555555555558</v>
      </c>
      <c r="AJ28" s="61"/>
      <c r="AK28" s="10"/>
      <c r="AM28" s="14"/>
    </row>
    <row r="29" spans="1:39" ht="20.100000000000001" customHeight="1" x14ac:dyDescent="0.15">
      <c r="C29" s="78"/>
      <c r="D29" s="45" t="s">
        <v>3</v>
      </c>
      <c r="E29" s="37">
        <v>0.70138888888888884</v>
      </c>
      <c r="F29" s="37">
        <v>0.70138888888888884</v>
      </c>
      <c r="G29" s="28"/>
      <c r="H29" s="28"/>
      <c r="I29" s="28"/>
      <c r="J29" s="28"/>
      <c r="K29" s="28"/>
      <c r="L29" s="28">
        <v>0.70138888888888884</v>
      </c>
      <c r="M29" s="28">
        <v>0.70138888888888884</v>
      </c>
      <c r="N29" s="28">
        <v>0.70138888888888884</v>
      </c>
      <c r="O29" s="28">
        <v>0.70138888888888884</v>
      </c>
      <c r="P29" s="28">
        <v>0.70138888888888884</v>
      </c>
      <c r="Q29" s="28"/>
      <c r="R29" s="28"/>
      <c r="S29" s="28">
        <v>0.70138888888888884</v>
      </c>
      <c r="T29" s="28">
        <v>0.61805555555555558</v>
      </c>
      <c r="U29" s="28">
        <v>0.70138888888888884</v>
      </c>
      <c r="V29" s="28">
        <v>0.70138888888888884</v>
      </c>
      <c r="W29" s="28">
        <v>0.70138888888888884</v>
      </c>
      <c r="X29" s="28"/>
      <c r="Y29" s="28"/>
      <c r="Z29" s="28">
        <v>0.70138888888888884</v>
      </c>
      <c r="AA29" s="28">
        <v>0.70138888888888884</v>
      </c>
      <c r="AB29" s="28">
        <v>0.70138888888888884</v>
      </c>
      <c r="AC29" s="28">
        <v>0.70138888888888884</v>
      </c>
      <c r="AD29" s="28">
        <v>0.70138888888888884</v>
      </c>
      <c r="AE29" s="28"/>
      <c r="AF29" s="28"/>
      <c r="AG29" s="28">
        <v>0.70138888888888884</v>
      </c>
      <c r="AH29" s="28">
        <v>0.70138888888888884</v>
      </c>
      <c r="AI29" s="28">
        <v>0.70138888888888884</v>
      </c>
      <c r="AJ29" s="61"/>
      <c r="AK29" s="15"/>
      <c r="AL29" s="16"/>
      <c r="AM29" s="14"/>
    </row>
    <row r="30" spans="1:39" ht="20.100000000000001" customHeight="1" x14ac:dyDescent="0.15">
      <c r="C30" s="78"/>
      <c r="D30" s="43" t="s">
        <v>25</v>
      </c>
      <c r="E30" s="37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61"/>
      <c r="AK30" s="10"/>
      <c r="AM30" s="14"/>
    </row>
    <row r="31" spans="1:39" ht="20.100000000000001" customHeight="1" x14ac:dyDescent="0.15">
      <c r="C31" s="78"/>
      <c r="D31" s="43" t="s">
        <v>26</v>
      </c>
      <c r="E31" s="37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61"/>
      <c r="AK31" s="15"/>
      <c r="AL31" s="16"/>
      <c r="AM31" s="14"/>
    </row>
    <row r="32" spans="1:39" s="18" customFormat="1" ht="20.100000000000001" hidden="1" customHeight="1" x14ac:dyDescent="0.15">
      <c r="A32" s="17"/>
      <c r="C32" s="78"/>
      <c r="D32" s="45" t="s">
        <v>11</v>
      </c>
      <c r="E32" s="38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>
        <f>IF(OR(V28="",V29="",AND(V28&lt;=TIME(12,0,0),V29&lt;=TIME(12,0,0)),AND(V28&gt;=TIME(13,0,0),V29&gt;=TIME(13,0,0))),0,VLOOKUP($D27,名簿!$B:$D,3,FALSE))</f>
        <v>4.1666666666666664E-2</v>
      </c>
      <c r="W32" s="29">
        <f>IF(OR(W28="",W29="",AND(W28&lt;=TIME(12,0,0),W29&lt;=TIME(12,0,0)),AND(W28&gt;=TIME(13,0,0),W29&gt;=TIME(13,0,0))),0,VLOOKUP($D27,名簿!$B:$D,3,FALSE))</f>
        <v>4.1666666666666664E-2</v>
      </c>
      <c r="X32" s="29">
        <f>IF(OR(X28="",X29="",AND(X28&lt;=TIME(12,0,0),X29&lt;=TIME(12,0,0)),AND(X28&gt;=TIME(13,0,0),X29&gt;=TIME(13,0,0))),0,VLOOKUP($D27,名簿!$B:$D,3,FALSE))</f>
        <v>0</v>
      </c>
      <c r="Y32" s="29">
        <f>IF(OR(Y28="",Y29="",AND(Y28&lt;=TIME(12,0,0),Y29&lt;=TIME(12,0,0)),AND(Y28&gt;=TIME(13,0,0),Y29&gt;=TIME(13,0,0))),0,VLOOKUP($D27,名簿!$B:$D,3,FALSE))</f>
        <v>0</v>
      </c>
      <c r="Z32" s="29">
        <f>IF(OR(Z28="",Z29="",AND(Z28&lt;=TIME(12,0,0),Z29&lt;=TIME(12,0,0)),AND(Z28&gt;=TIME(13,0,0),Z29&gt;=TIME(13,0,0))),0,VLOOKUP($D27,名簿!$B:$D,3,FALSE))</f>
        <v>4.1666666666666664E-2</v>
      </c>
      <c r="AA32" s="29">
        <f>IF(OR(AA28="",AA29="",AND(AA28&lt;=TIME(12,0,0),AA29&lt;=TIME(12,0,0)),AND(AA28&gt;=TIME(13,0,0),AA29&gt;=TIME(13,0,0))),0,VLOOKUP($D27,名簿!$B:$D,3,FALSE))</f>
        <v>4.1666666666666664E-2</v>
      </c>
      <c r="AB32" s="29">
        <f>IF(OR(AB28="",AB29="",AND(AB28&lt;=TIME(12,0,0),AB29&lt;=TIME(12,0,0)),AND(AB28&gt;=TIME(13,0,0),AB29&gt;=TIME(13,0,0))),0,VLOOKUP($D27,名簿!$B:$D,3,FALSE))</f>
        <v>4.1666666666666664E-2</v>
      </c>
      <c r="AC32" s="29">
        <f>IF(OR(AC28="",AC29="",AND(AC28&lt;=TIME(12,0,0),AC29&lt;=TIME(12,0,0)),AND(AC28&gt;=TIME(13,0,0),AC29&gt;=TIME(13,0,0))),0,VLOOKUP($D27,名簿!$B:$D,3,FALSE))</f>
        <v>4.1666666666666664E-2</v>
      </c>
      <c r="AD32" s="29">
        <f>IF(OR(AD28="",AD29="",AND(AD28&lt;=TIME(12,0,0),AD29&lt;=TIME(12,0,0)),AND(AD28&gt;=TIME(13,0,0),AD29&gt;=TIME(13,0,0))),0,VLOOKUP($D27,名簿!$B:$D,3,FALSE))</f>
        <v>4.1666666666666664E-2</v>
      </c>
      <c r="AE32" s="29">
        <f>IF(OR(AE28="",AE29="",AND(AE28&lt;=TIME(12,0,0),AE29&lt;=TIME(12,0,0)),AND(AE28&gt;=TIME(13,0,0),AE29&gt;=TIME(13,0,0))),0,VLOOKUP($D27,名簿!$B:$D,3,FALSE))</f>
        <v>0</v>
      </c>
      <c r="AF32" s="29">
        <f>IF(OR(AF28="",AF29="",AND(AF28&lt;=TIME(12,0,0),AF29&lt;=TIME(12,0,0)),AND(AF28&gt;=TIME(13,0,0),AF29&gt;=TIME(13,0,0))),0,VLOOKUP($D27,名簿!$B:$D,3,FALSE))</f>
        <v>0</v>
      </c>
      <c r="AG32" s="29">
        <f>IF(OR(AG28="",AG29="",AND(AG28&lt;=TIME(12,0,0),AG29&lt;=TIME(12,0,0)),AND(AG28&gt;=TIME(13,0,0),AG29&gt;=TIME(13,0,0))),0,VLOOKUP($D27,名簿!$B:$D,3,FALSE))</f>
        <v>4.1666666666666664E-2</v>
      </c>
      <c r="AH32" s="29">
        <f>IF(OR(AH28="",AH29="",AND(AH28&lt;=TIME(12,0,0),AH29&lt;=TIME(12,0,0)),AND(AH28&gt;=TIME(13,0,0),AH29&gt;=TIME(13,0,0))),0,VLOOKUP($D27,名簿!$B:$D,3,FALSE))</f>
        <v>4.1666666666666664E-2</v>
      </c>
      <c r="AI32" s="29">
        <f>IF(OR(AI28="",AI29="",AND(AI28&lt;=TIME(12,0,0),AI29&lt;=TIME(12,0,0)),AND(AI28&gt;=TIME(13,0,0),AI29&gt;=TIME(13,0,0))),0,VLOOKUP($D27,名簿!$B:$D,3,FALSE))</f>
        <v>4.1666666666666664E-2</v>
      </c>
      <c r="AJ32" s="61"/>
      <c r="AK32" s="15"/>
      <c r="AL32" s="16"/>
      <c r="AM32" s="19"/>
    </row>
    <row r="33" spans="1:39" ht="20.100000000000001" hidden="1" customHeight="1" x14ac:dyDescent="0.15">
      <c r="C33" s="78"/>
      <c r="D33" s="46" t="s">
        <v>5</v>
      </c>
      <c r="E33" s="39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>
        <f t="shared" ref="V33:AI33" si="3">IF(OR(V28="",V29=""),"",V29-V28-V32)</f>
        <v>0.29166666666666657</v>
      </c>
      <c r="W33" s="30">
        <f t="shared" si="3"/>
        <v>0.29166666666666657</v>
      </c>
      <c r="X33" s="30" t="str">
        <f t="shared" si="3"/>
        <v/>
      </c>
      <c r="Y33" s="30" t="str">
        <f t="shared" si="3"/>
        <v/>
      </c>
      <c r="Z33" s="30">
        <f t="shared" si="3"/>
        <v>0.29166666666666657</v>
      </c>
      <c r="AA33" s="30">
        <f t="shared" si="3"/>
        <v>0.29166666666666657</v>
      </c>
      <c r="AB33" s="30">
        <f t="shared" si="3"/>
        <v>0.29166666666666657</v>
      </c>
      <c r="AC33" s="30">
        <f t="shared" si="3"/>
        <v>0.29166666666666657</v>
      </c>
      <c r="AD33" s="30">
        <f t="shared" si="3"/>
        <v>0.29166666666666657</v>
      </c>
      <c r="AE33" s="30" t="str">
        <f t="shared" si="3"/>
        <v/>
      </c>
      <c r="AF33" s="30" t="str">
        <f t="shared" si="3"/>
        <v/>
      </c>
      <c r="AG33" s="30">
        <f t="shared" si="3"/>
        <v>0.29166666666666657</v>
      </c>
      <c r="AH33" s="30">
        <f t="shared" si="3"/>
        <v>0.29166666666666657</v>
      </c>
      <c r="AI33" s="30">
        <f t="shared" si="3"/>
        <v>0.29166666666666657</v>
      </c>
      <c r="AJ33" s="61"/>
      <c r="AK33" s="7" t="s">
        <v>5</v>
      </c>
      <c r="AL33" s="16">
        <f>SUM(E33:AI33)</f>
        <v>2.9166666666666656</v>
      </c>
    </row>
    <row r="34" spans="1:39" ht="20.100000000000001" customHeight="1" x14ac:dyDescent="0.15">
      <c r="C34" s="78"/>
      <c r="D34" s="47" t="s">
        <v>23</v>
      </c>
      <c r="E34" s="40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>
        <v>8.3333333333333329E-2</v>
      </c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61"/>
      <c r="AK34" s="15" t="s">
        <v>4</v>
      </c>
      <c r="AL34" s="16">
        <f>SUM(E34:AI34)</f>
        <v>8.3333333333333329E-2</v>
      </c>
      <c r="AM34" s="14"/>
    </row>
    <row r="35" spans="1:39" s="18" customFormat="1" ht="20.100000000000001" customHeight="1" thickBot="1" x14ac:dyDescent="0.2">
      <c r="A35" s="17"/>
      <c r="C35" s="79"/>
      <c r="D35" s="48" t="s">
        <v>24</v>
      </c>
      <c r="E35" s="41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62"/>
      <c r="AK35" s="15"/>
      <c r="AL35" s="16"/>
      <c r="AM35" s="19"/>
    </row>
    <row r="36" spans="1:39" ht="41.25" customHeight="1" x14ac:dyDescent="0.15">
      <c r="C36" s="77" t="str">
        <f>IF(D36="","",VLOOKUP(D36,名簿!$B:$C,2,FALSE))</f>
        <v>指導員</v>
      </c>
      <c r="D36" s="42" t="s">
        <v>59</v>
      </c>
      <c r="E36" s="36" t="s">
        <v>66</v>
      </c>
      <c r="F36" s="36" t="s">
        <v>66</v>
      </c>
      <c r="G36" s="36" t="s">
        <v>70</v>
      </c>
      <c r="H36" s="36" t="s">
        <v>70</v>
      </c>
      <c r="I36" s="36" t="s">
        <v>70</v>
      </c>
      <c r="J36" s="36" t="s">
        <v>70</v>
      </c>
      <c r="K36" s="36" t="s">
        <v>70</v>
      </c>
      <c r="L36" s="36" t="s">
        <v>66</v>
      </c>
      <c r="M36" s="36" t="s">
        <v>19</v>
      </c>
      <c r="N36" s="36" t="s">
        <v>19</v>
      </c>
      <c r="O36" s="36" t="s">
        <v>19</v>
      </c>
      <c r="P36" s="36" t="s">
        <v>19</v>
      </c>
      <c r="Q36" s="36" t="s">
        <v>70</v>
      </c>
      <c r="R36" s="36" t="s">
        <v>70</v>
      </c>
      <c r="S36" s="36" t="s">
        <v>66</v>
      </c>
      <c r="T36" s="36" t="s">
        <v>66</v>
      </c>
      <c r="U36" s="36" t="s">
        <v>66</v>
      </c>
      <c r="V36" s="36" t="s">
        <v>66</v>
      </c>
      <c r="W36" s="36" t="s">
        <v>66</v>
      </c>
      <c r="X36" s="36" t="s">
        <v>70</v>
      </c>
      <c r="Y36" s="36" t="s">
        <v>70</v>
      </c>
      <c r="Z36" s="36" t="s">
        <v>66</v>
      </c>
      <c r="AA36" s="36" t="s">
        <v>66</v>
      </c>
      <c r="AB36" s="36" t="s">
        <v>66</v>
      </c>
      <c r="AC36" s="36" t="s">
        <v>66</v>
      </c>
      <c r="AD36" s="36" t="s">
        <v>66</v>
      </c>
      <c r="AE36" s="36" t="s">
        <v>70</v>
      </c>
      <c r="AF36" s="36" t="s">
        <v>70</v>
      </c>
      <c r="AG36" s="36" t="s">
        <v>66</v>
      </c>
      <c r="AH36" s="36" t="s">
        <v>66</v>
      </c>
      <c r="AI36" s="36" t="s">
        <v>66</v>
      </c>
      <c r="AJ36" s="60"/>
      <c r="AK36" s="10" t="s">
        <v>15</v>
      </c>
      <c r="AL36" s="8">
        <f>COUNTIF(E36:AI36,"〇")</f>
        <v>16</v>
      </c>
      <c r="AM36" s="14"/>
    </row>
    <row r="37" spans="1:39" ht="20.100000000000001" customHeight="1" x14ac:dyDescent="0.15">
      <c r="C37" s="78"/>
      <c r="D37" s="44" t="s">
        <v>2</v>
      </c>
      <c r="E37" s="37">
        <v>0.36458333333333331</v>
      </c>
      <c r="F37" s="28">
        <v>0.36458333333333331</v>
      </c>
      <c r="G37" s="28"/>
      <c r="H37" s="28"/>
      <c r="I37" s="28"/>
      <c r="J37" s="28"/>
      <c r="K37" s="28"/>
      <c r="L37" s="28">
        <v>0.36458333333333331</v>
      </c>
      <c r="M37" s="28"/>
      <c r="N37" s="28"/>
      <c r="O37" s="28"/>
      <c r="P37" s="28"/>
      <c r="Q37" s="28"/>
      <c r="R37" s="28"/>
      <c r="S37" s="28">
        <v>0.36458333333333331</v>
      </c>
      <c r="T37" s="28">
        <v>0.36458333333333331</v>
      </c>
      <c r="U37" s="28">
        <v>0.36458333333333331</v>
      </c>
      <c r="V37" s="28">
        <v>0.36458333333333331</v>
      </c>
      <c r="W37" s="28">
        <v>0.36458333333333331</v>
      </c>
      <c r="X37" s="28"/>
      <c r="Y37" s="28"/>
      <c r="Z37" s="28">
        <v>0.36458333333333331</v>
      </c>
      <c r="AA37" s="28">
        <v>0.36458333333333331</v>
      </c>
      <c r="AB37" s="28">
        <v>0.36458333333333331</v>
      </c>
      <c r="AC37" s="28">
        <v>0.36458333333333331</v>
      </c>
      <c r="AD37" s="28">
        <v>0.36458333333333331</v>
      </c>
      <c r="AE37" s="28"/>
      <c r="AF37" s="28"/>
      <c r="AG37" s="28">
        <v>0.36458333333333331</v>
      </c>
      <c r="AH37" s="28">
        <v>0.36458333333333331</v>
      </c>
      <c r="AI37" s="28">
        <v>0.36458333333333331</v>
      </c>
      <c r="AJ37" s="61"/>
      <c r="AK37" s="10"/>
      <c r="AM37" s="14"/>
    </row>
    <row r="38" spans="1:39" ht="20.100000000000001" customHeight="1" x14ac:dyDescent="0.15">
      <c r="C38" s="78"/>
      <c r="D38" s="45" t="s">
        <v>3</v>
      </c>
      <c r="E38" s="37">
        <v>0.61458333333333337</v>
      </c>
      <c r="F38" s="28">
        <v>0.61458333333333337</v>
      </c>
      <c r="G38" s="28"/>
      <c r="H38" s="28"/>
      <c r="I38" s="28"/>
      <c r="J38" s="28"/>
      <c r="K38" s="28"/>
      <c r="L38" s="28">
        <v>0.48958333333333331</v>
      </c>
      <c r="M38" s="28"/>
      <c r="N38" s="28"/>
      <c r="O38" s="28"/>
      <c r="P38" s="28"/>
      <c r="Q38" s="28"/>
      <c r="R38" s="28"/>
      <c r="S38" s="28">
        <v>0.48958333333333331</v>
      </c>
      <c r="T38" s="28">
        <v>0.48958333333333331</v>
      </c>
      <c r="U38" s="28">
        <v>0.61458333333333337</v>
      </c>
      <c r="V38" s="28">
        <v>0.48958333333333331</v>
      </c>
      <c r="W38" s="28">
        <v>0.48958333333333331</v>
      </c>
      <c r="X38" s="28"/>
      <c r="Y38" s="28"/>
      <c r="Z38" s="28">
        <v>0.48958333333333331</v>
      </c>
      <c r="AA38" s="28">
        <v>0.48958333333333331</v>
      </c>
      <c r="AB38" s="28">
        <v>0.61458333333333337</v>
      </c>
      <c r="AC38" s="28">
        <v>0.61458333333333337</v>
      </c>
      <c r="AD38" s="28">
        <v>0.61458333333333337</v>
      </c>
      <c r="AE38" s="28"/>
      <c r="AF38" s="28"/>
      <c r="AG38" s="28">
        <v>0.61458333333333337</v>
      </c>
      <c r="AH38" s="28">
        <v>0.61458333333333337</v>
      </c>
      <c r="AI38" s="28">
        <v>0.61458333333333337</v>
      </c>
      <c r="AJ38" s="61"/>
      <c r="AK38" s="15"/>
      <c r="AL38" s="16"/>
      <c r="AM38" s="14"/>
    </row>
    <row r="39" spans="1:39" ht="20.100000000000001" customHeight="1" x14ac:dyDescent="0.15">
      <c r="C39" s="78"/>
      <c r="D39" s="43" t="s">
        <v>25</v>
      </c>
      <c r="E39" s="37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61"/>
      <c r="AK39" s="10"/>
      <c r="AM39" s="14"/>
    </row>
    <row r="40" spans="1:39" ht="20.100000000000001" customHeight="1" x14ac:dyDescent="0.15">
      <c r="C40" s="78"/>
      <c r="D40" s="43" t="s">
        <v>26</v>
      </c>
      <c r="E40" s="37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61"/>
      <c r="AK40" s="15"/>
      <c r="AL40" s="16"/>
      <c r="AM40" s="14"/>
    </row>
    <row r="41" spans="1:39" s="18" customFormat="1" ht="20.100000000000001" hidden="1" customHeight="1" x14ac:dyDescent="0.15">
      <c r="A41" s="17"/>
      <c r="C41" s="78"/>
      <c r="D41" s="45" t="s">
        <v>11</v>
      </c>
      <c r="E41" s="38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>
        <f>IF(OR(V37="",V38="",AND(V37&lt;=TIME(12,0,0),V38&lt;=TIME(12,0,0)),AND(V37&gt;=TIME(13,0,0),V38&gt;=TIME(13,0,0))),0,VLOOKUP($D36,名簿!$B:$D,3,FALSE))</f>
        <v>0</v>
      </c>
      <c r="W41" s="29">
        <f>IF(OR(W37="",W38="",AND(W37&lt;=TIME(12,0,0),W38&lt;=TIME(12,0,0)),AND(W37&gt;=TIME(13,0,0),W38&gt;=TIME(13,0,0))),0,VLOOKUP($D36,名簿!$B:$D,3,FALSE))</f>
        <v>0</v>
      </c>
      <c r="X41" s="29">
        <f>IF(OR(X37="",X38="",AND(X37&lt;=TIME(12,0,0),X38&lt;=TIME(12,0,0)),AND(X37&gt;=TIME(13,0,0),X38&gt;=TIME(13,0,0))),0,VLOOKUP($D36,名簿!$B:$D,3,FALSE))</f>
        <v>0</v>
      </c>
      <c r="Y41" s="29">
        <f>IF(OR(Y37="",Y38="",AND(Y37&lt;=TIME(12,0,0),Y38&lt;=TIME(12,0,0)),AND(Y37&gt;=TIME(13,0,0),Y38&gt;=TIME(13,0,0))),0,VLOOKUP($D36,名簿!$B:$D,3,FALSE))</f>
        <v>0</v>
      </c>
      <c r="Z41" s="29">
        <f>IF(OR(Z37="",Z38="",AND(Z37&lt;=TIME(12,0,0),Z38&lt;=TIME(12,0,0)),AND(Z37&gt;=TIME(13,0,0),Z38&gt;=TIME(13,0,0))),0,VLOOKUP($D36,名簿!$B:$D,3,FALSE))</f>
        <v>0</v>
      </c>
      <c r="AA41" s="29">
        <f>IF(OR(AA37="",AA38="",AND(AA37&lt;=TIME(12,0,0),AA38&lt;=TIME(12,0,0)),AND(AA37&gt;=TIME(13,0,0),AA38&gt;=TIME(13,0,0))),0,VLOOKUP($D36,名簿!$B:$D,3,FALSE))</f>
        <v>0</v>
      </c>
      <c r="AB41" s="29">
        <f>IF(OR(AB37="",AB38="",AND(AB37&lt;=TIME(12,0,0),AB38&lt;=TIME(12,0,0)),AND(AB37&gt;=TIME(13,0,0),AB38&gt;=TIME(13,0,0))),0,VLOOKUP($D36,名簿!$B:$D,3,FALSE))</f>
        <v>4.1666666666666664E-2</v>
      </c>
      <c r="AC41" s="29">
        <f>IF(OR(AC37="",AC38="",AND(AC37&lt;=TIME(12,0,0),AC38&lt;=TIME(12,0,0)),AND(AC37&gt;=TIME(13,0,0),AC38&gt;=TIME(13,0,0))),0,VLOOKUP($D36,名簿!$B:$D,3,FALSE))</f>
        <v>4.1666666666666664E-2</v>
      </c>
      <c r="AD41" s="29">
        <f>IF(OR(AD37="",AD38="",AND(AD37&lt;=TIME(12,0,0),AD38&lt;=TIME(12,0,0)),AND(AD37&gt;=TIME(13,0,0),AD38&gt;=TIME(13,0,0))),0,VLOOKUP($D36,名簿!$B:$D,3,FALSE))</f>
        <v>4.1666666666666664E-2</v>
      </c>
      <c r="AE41" s="29">
        <f>IF(OR(AE37="",AE38="",AND(AE37&lt;=TIME(12,0,0),AE38&lt;=TIME(12,0,0)),AND(AE37&gt;=TIME(13,0,0),AE38&gt;=TIME(13,0,0))),0,VLOOKUP($D36,名簿!$B:$D,3,FALSE))</f>
        <v>0</v>
      </c>
      <c r="AF41" s="29">
        <f>IF(OR(AF37="",AF38="",AND(AF37&lt;=TIME(12,0,0),AF38&lt;=TIME(12,0,0)),AND(AF37&gt;=TIME(13,0,0),AF38&gt;=TIME(13,0,0))),0,VLOOKUP($D36,名簿!$B:$D,3,FALSE))</f>
        <v>0</v>
      </c>
      <c r="AG41" s="29">
        <f>IF(OR(AG37="",AG38="",AND(AG37&lt;=TIME(12,0,0),AG38&lt;=TIME(12,0,0)),AND(AG37&gt;=TIME(13,0,0),AG38&gt;=TIME(13,0,0))),0,VLOOKUP($D36,名簿!$B:$D,3,FALSE))</f>
        <v>4.1666666666666664E-2</v>
      </c>
      <c r="AH41" s="29">
        <f>IF(OR(AH37="",AH38="",AND(AH37&lt;=TIME(12,0,0),AH38&lt;=TIME(12,0,0)),AND(AH37&gt;=TIME(13,0,0),AH38&gt;=TIME(13,0,0))),0,VLOOKUP($D36,名簿!$B:$D,3,FALSE))</f>
        <v>4.1666666666666664E-2</v>
      </c>
      <c r="AI41" s="29">
        <f>IF(OR(AI37="",AI38="",AND(AI37&lt;=TIME(12,0,0),AI38&lt;=TIME(12,0,0)),AND(AI37&gt;=TIME(13,0,0),AI38&gt;=TIME(13,0,0))),0,VLOOKUP($D36,名簿!$B:$D,3,FALSE))</f>
        <v>4.1666666666666664E-2</v>
      </c>
      <c r="AJ41" s="61"/>
      <c r="AK41" s="15"/>
      <c r="AL41" s="16"/>
      <c r="AM41" s="19"/>
    </row>
    <row r="42" spans="1:39" ht="20.100000000000001" hidden="1" customHeight="1" x14ac:dyDescent="0.15">
      <c r="C42" s="78"/>
      <c r="D42" s="46" t="s">
        <v>5</v>
      </c>
      <c r="E42" s="39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>
        <f t="shared" ref="V42:AI42" si="4">IF(OR(V37="",V38=""),"",V38-V37-V41)</f>
        <v>0.125</v>
      </c>
      <c r="W42" s="30">
        <f t="shared" si="4"/>
        <v>0.125</v>
      </c>
      <c r="X42" s="30" t="str">
        <f t="shared" si="4"/>
        <v/>
      </c>
      <c r="Y42" s="30" t="str">
        <f t="shared" si="4"/>
        <v/>
      </c>
      <c r="Z42" s="30">
        <f t="shared" si="4"/>
        <v>0.125</v>
      </c>
      <c r="AA42" s="30">
        <f t="shared" si="4"/>
        <v>0.125</v>
      </c>
      <c r="AB42" s="30">
        <f t="shared" si="4"/>
        <v>0.2083333333333334</v>
      </c>
      <c r="AC42" s="30">
        <f t="shared" si="4"/>
        <v>0.2083333333333334</v>
      </c>
      <c r="AD42" s="30">
        <f t="shared" si="4"/>
        <v>0.2083333333333334</v>
      </c>
      <c r="AE42" s="30" t="str">
        <f t="shared" si="4"/>
        <v/>
      </c>
      <c r="AF42" s="30" t="str">
        <f t="shared" si="4"/>
        <v/>
      </c>
      <c r="AG42" s="30">
        <f t="shared" si="4"/>
        <v>0.2083333333333334</v>
      </c>
      <c r="AH42" s="30">
        <f t="shared" si="4"/>
        <v>0.2083333333333334</v>
      </c>
      <c r="AI42" s="30">
        <f t="shared" si="4"/>
        <v>0.2083333333333334</v>
      </c>
      <c r="AJ42" s="61"/>
      <c r="AK42" s="7" t="s">
        <v>5</v>
      </c>
      <c r="AL42" s="16">
        <f>SUM(E42:AI42)</f>
        <v>1.7500000000000007</v>
      </c>
    </row>
    <row r="43" spans="1:39" ht="20.100000000000001" customHeight="1" x14ac:dyDescent="0.15">
      <c r="C43" s="78"/>
      <c r="D43" s="47" t="s">
        <v>23</v>
      </c>
      <c r="E43" s="40"/>
      <c r="F43" s="31"/>
      <c r="G43" s="31"/>
      <c r="H43" s="31"/>
      <c r="I43" s="31"/>
      <c r="J43" s="31"/>
      <c r="K43" s="31"/>
      <c r="L43" s="31"/>
      <c r="M43" s="31">
        <v>0.20833333333333334</v>
      </c>
      <c r="N43" s="31">
        <v>0.20833333333333334</v>
      </c>
      <c r="O43" s="31">
        <v>0.20833333333333334</v>
      </c>
      <c r="P43" s="31">
        <v>0.20833333333333334</v>
      </c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61"/>
      <c r="AK43" s="15" t="s">
        <v>4</v>
      </c>
      <c r="AL43" s="16">
        <f>SUM(E43:AI43)</f>
        <v>0.83333333333333337</v>
      </c>
      <c r="AM43" s="14"/>
    </row>
    <row r="44" spans="1:39" s="18" customFormat="1" ht="20.100000000000001" customHeight="1" thickBot="1" x14ac:dyDescent="0.2">
      <c r="A44" s="17"/>
      <c r="C44" s="79"/>
      <c r="D44" s="48" t="s">
        <v>24</v>
      </c>
      <c r="E44" s="41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62"/>
      <c r="AK44" s="15"/>
      <c r="AL44" s="16"/>
      <c r="AM44" s="19"/>
    </row>
    <row r="46" spans="1:39" x14ac:dyDescent="0.15">
      <c r="G46" s="20"/>
      <c r="H46" s="21"/>
      <c r="N46" s="20"/>
      <c r="O46" s="21"/>
      <c r="U46" s="20"/>
      <c r="V46" s="21"/>
      <c r="AB46" s="20"/>
      <c r="AC46" s="21"/>
      <c r="AK46" s="13"/>
    </row>
  </sheetData>
  <sheetProtection formatCells="0" formatColumns="0" formatRows="0" selectLockedCells="1"/>
  <mergeCells count="16">
    <mergeCell ref="E1:T4"/>
    <mergeCell ref="C5:D5"/>
    <mergeCell ref="E5:G5"/>
    <mergeCell ref="N5:Q5"/>
    <mergeCell ref="R5:S5"/>
    <mergeCell ref="C36:C44"/>
    <mergeCell ref="AJ36:AJ44"/>
    <mergeCell ref="AJ7:AJ8"/>
    <mergeCell ref="C9:C17"/>
    <mergeCell ref="AJ9:AJ17"/>
    <mergeCell ref="C18:C26"/>
    <mergeCell ref="AJ18:AJ26"/>
    <mergeCell ref="C27:C35"/>
    <mergeCell ref="AJ27:AJ35"/>
    <mergeCell ref="C7:C8"/>
    <mergeCell ref="D7:D8"/>
  </mergeCells>
  <phoneticPr fontId="1"/>
  <conditionalFormatting sqref="E8:AI8">
    <cfRule type="expression" dxfId="21" priority="1" stopIfTrue="1">
      <formula>WEEKDAY(E8,1)=7</formula>
    </cfRule>
    <cfRule type="expression" dxfId="20" priority="2" stopIfTrue="1">
      <formula>WEEKDAY(E8,1)=1</formula>
    </cfRule>
  </conditionalFormatting>
  <dataValidations count="1">
    <dataValidation imeMode="off" allowBlank="1" showInputMessage="1" showErrorMessage="1" sqref="A1:A2" xr:uid="{BF68AAA4-53FE-4D9E-84BF-DC91C52DE75C}"/>
  </dataValidations>
  <printOptions horizontalCentered="1"/>
  <pageMargins left="0.9055118110236221" right="0.51181102362204722" top="0.55118110236220474" bottom="0.55118110236220474" header="0.31496062992125984" footer="0.31496062992125984"/>
  <pageSetup paperSize="8" scale="7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2583E15-6374-4F18-9823-C5DD359105BF}">
          <x14:formula1>
            <xm:f>名簿!$B$4:$B$28</xm:f>
          </x14:formula1>
          <xm:sqref>D9 D18 D27 D36</xm:sqref>
        </x14:dataValidation>
        <x14:dataValidation type="list" allowBlank="1" showInputMessage="1" showErrorMessage="1" xr:uid="{3F329D71-A0A9-4345-AA58-EFD60513B714}">
          <x14:formula1>
            <xm:f>設定項目!$D$2:$D$10</xm:f>
          </x14:formula1>
          <xm:sqref>E9:AI9 E36:AI36 E27:AI27 E18:AI18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A037E-8068-49A1-91F6-933B7D076FB8}">
  <sheetPr>
    <tabColor rgb="FFFFC000"/>
    <pageSetUpPr fitToPage="1"/>
  </sheetPr>
  <dimension ref="A1:AM46"/>
  <sheetViews>
    <sheetView view="pageBreakPreview" topLeftCell="E1" zoomScale="85" zoomScaleNormal="90" zoomScaleSheetLayoutView="85" workbookViewId="0">
      <pane ySplit="8" topLeftCell="A9" activePane="bottomLeft" state="frozen"/>
      <selection activeCell="E36" sqref="E36:AI36"/>
      <selection pane="bottomLeft" activeCell="AH39" sqref="AH39"/>
    </sheetView>
  </sheetViews>
  <sheetFormatPr defaultColWidth="8.625" defaultRowHeight="13.5" x14ac:dyDescent="0.15"/>
  <cols>
    <col min="1" max="1" width="13.25" style="8" bestFit="1" customWidth="1"/>
    <col min="2" max="2" width="8.625" style="7"/>
    <col min="3" max="3" width="10.625" style="7" customWidth="1"/>
    <col min="4" max="4" width="14.75" style="7" customWidth="1"/>
    <col min="5" max="5" width="7.5" style="7" bestFit="1" customWidth="1"/>
    <col min="6" max="6" width="8.25" style="7" customWidth="1"/>
    <col min="7" max="7" width="6.875" style="7" bestFit="1" customWidth="1"/>
    <col min="8" max="9" width="7.5" style="7" bestFit="1" customWidth="1"/>
    <col min="10" max="10" width="7.5" style="7" customWidth="1"/>
    <col min="11" max="35" width="7.5" style="7" bestFit="1" customWidth="1"/>
    <col min="36" max="36" width="21.25" style="7" customWidth="1"/>
    <col min="37" max="37" width="9.125" style="8" bestFit="1" customWidth="1"/>
    <col min="38" max="38" width="11.25" style="8" bestFit="1" customWidth="1"/>
    <col min="39" max="39" width="4.625" style="7" customWidth="1"/>
    <col min="40" max="16384" width="8.625" style="7"/>
  </cols>
  <sheetData>
    <row r="1" spans="1:39" ht="23.25" customHeight="1" x14ac:dyDescent="0.15">
      <c r="A1" s="22">
        <v>2023</v>
      </c>
      <c r="B1" s="7" t="s">
        <v>7</v>
      </c>
      <c r="E1" s="68" t="s">
        <v>29</v>
      </c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70"/>
      <c r="U1"/>
      <c r="V1"/>
      <c r="W1"/>
      <c r="X1"/>
      <c r="Y1"/>
    </row>
    <row r="2" spans="1:39" ht="23.25" x14ac:dyDescent="0.15">
      <c r="A2" s="22">
        <v>6</v>
      </c>
      <c r="B2" s="7" t="s">
        <v>8</v>
      </c>
      <c r="E2" s="71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3"/>
      <c r="U2"/>
      <c r="V2"/>
      <c r="W2"/>
      <c r="X2"/>
      <c r="Y2"/>
    </row>
    <row r="3" spans="1:39" x14ac:dyDescent="0.15">
      <c r="E3" s="71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3"/>
    </row>
    <row r="4" spans="1:39" ht="14.25" thickBot="1" x14ac:dyDescent="0.2">
      <c r="E4" s="74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6"/>
    </row>
    <row r="5" spans="1:39" ht="35.25" customHeight="1" thickBot="1" x14ac:dyDescent="0.2">
      <c r="C5" s="64" t="s">
        <v>1</v>
      </c>
      <c r="D5" s="64"/>
      <c r="E5" s="63">
        <f>DATE($A$1,$A$2,1)</f>
        <v>45078</v>
      </c>
      <c r="F5" s="63"/>
      <c r="G5" s="63"/>
      <c r="N5" s="65"/>
      <c r="O5" s="65"/>
      <c r="P5" s="65"/>
      <c r="Q5" s="65"/>
      <c r="R5" s="65"/>
      <c r="S5" s="65"/>
      <c r="W5" s="9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10"/>
      <c r="AM5" s="9"/>
    </row>
    <row r="6" spans="1:39" ht="32.25" customHeight="1" thickBot="1" x14ac:dyDescent="0.2">
      <c r="C6" s="23"/>
      <c r="D6" s="23"/>
      <c r="E6" s="27"/>
      <c r="F6" s="27"/>
      <c r="G6" s="27"/>
      <c r="N6" s="9"/>
      <c r="O6" s="9"/>
      <c r="P6" s="9"/>
      <c r="Q6" s="9"/>
      <c r="R6" s="9"/>
      <c r="S6" s="9"/>
      <c r="W6" s="9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10"/>
      <c r="AM6" s="9"/>
    </row>
    <row r="7" spans="1:39" ht="27" customHeight="1" x14ac:dyDescent="0.15">
      <c r="C7" s="80" t="s">
        <v>14</v>
      </c>
      <c r="D7" s="80" t="s">
        <v>0</v>
      </c>
      <c r="E7" s="34">
        <f>DATE($A$1,$A$2,1)</f>
        <v>45078</v>
      </c>
      <c r="F7" s="11">
        <f>E7+1</f>
        <v>45079</v>
      </c>
      <c r="G7" s="11">
        <f t="shared" ref="G7:AF7" si="0">F7+1</f>
        <v>45080</v>
      </c>
      <c r="H7" s="11">
        <f t="shared" si="0"/>
        <v>45081</v>
      </c>
      <c r="I7" s="11">
        <f t="shared" si="0"/>
        <v>45082</v>
      </c>
      <c r="J7" s="11">
        <f t="shared" si="0"/>
        <v>45083</v>
      </c>
      <c r="K7" s="11">
        <f t="shared" si="0"/>
        <v>45084</v>
      </c>
      <c r="L7" s="11">
        <f t="shared" si="0"/>
        <v>45085</v>
      </c>
      <c r="M7" s="11">
        <f t="shared" si="0"/>
        <v>45086</v>
      </c>
      <c r="N7" s="11">
        <f t="shared" si="0"/>
        <v>45087</v>
      </c>
      <c r="O7" s="11">
        <f t="shared" si="0"/>
        <v>45088</v>
      </c>
      <c r="P7" s="11">
        <f t="shared" si="0"/>
        <v>45089</v>
      </c>
      <c r="Q7" s="11">
        <f t="shared" si="0"/>
        <v>45090</v>
      </c>
      <c r="R7" s="11">
        <f t="shared" si="0"/>
        <v>45091</v>
      </c>
      <c r="S7" s="11">
        <f t="shared" si="0"/>
        <v>45092</v>
      </c>
      <c r="T7" s="11">
        <f t="shared" si="0"/>
        <v>45093</v>
      </c>
      <c r="U7" s="11">
        <f t="shared" si="0"/>
        <v>45094</v>
      </c>
      <c r="V7" s="11">
        <f t="shared" si="0"/>
        <v>45095</v>
      </c>
      <c r="W7" s="11">
        <f t="shared" si="0"/>
        <v>45096</v>
      </c>
      <c r="X7" s="11">
        <f t="shared" si="0"/>
        <v>45097</v>
      </c>
      <c r="Y7" s="11">
        <f t="shared" si="0"/>
        <v>45098</v>
      </c>
      <c r="Z7" s="11">
        <f t="shared" si="0"/>
        <v>45099</v>
      </c>
      <c r="AA7" s="11">
        <f t="shared" si="0"/>
        <v>45100</v>
      </c>
      <c r="AB7" s="11">
        <f t="shared" si="0"/>
        <v>45101</v>
      </c>
      <c r="AC7" s="11">
        <f t="shared" si="0"/>
        <v>45102</v>
      </c>
      <c r="AD7" s="11">
        <f t="shared" si="0"/>
        <v>45103</v>
      </c>
      <c r="AE7" s="11">
        <f t="shared" si="0"/>
        <v>45104</v>
      </c>
      <c r="AF7" s="11">
        <f t="shared" si="0"/>
        <v>45105</v>
      </c>
      <c r="AG7" s="11">
        <f>IF(MONTH(AF7+1)=MONTH(AF7),AF7+1,"")</f>
        <v>45106</v>
      </c>
      <c r="AH7" s="11">
        <f>IF(AG7="","",IF(MONTH(AG7+1)=MONTH(AG7),AG7+1,""))</f>
        <v>45107</v>
      </c>
      <c r="AI7" s="11" t="str">
        <f>IF(AH7="","",IF(MONTH(AH7+1)=MONTH(AH7),AH7+1,""))</f>
        <v/>
      </c>
      <c r="AJ7" s="66" t="s">
        <v>27</v>
      </c>
      <c r="AK7" s="10"/>
      <c r="AM7" s="10"/>
    </row>
    <row r="8" spans="1:39" ht="27" customHeight="1" thickBot="1" x14ac:dyDescent="0.2">
      <c r="C8" s="81"/>
      <c r="D8" s="81"/>
      <c r="E8" s="35">
        <f>IF(E7="","",E7)</f>
        <v>45078</v>
      </c>
      <c r="F8" s="26">
        <f t="shared" ref="F8:AI8" si="1">IF(F7="","",F7)</f>
        <v>45079</v>
      </c>
      <c r="G8" s="26">
        <f t="shared" si="1"/>
        <v>45080</v>
      </c>
      <c r="H8" s="26">
        <f t="shared" si="1"/>
        <v>45081</v>
      </c>
      <c r="I8" s="26">
        <f t="shared" si="1"/>
        <v>45082</v>
      </c>
      <c r="J8" s="26">
        <f t="shared" si="1"/>
        <v>45083</v>
      </c>
      <c r="K8" s="26">
        <f t="shared" si="1"/>
        <v>45084</v>
      </c>
      <c r="L8" s="26">
        <f t="shared" si="1"/>
        <v>45085</v>
      </c>
      <c r="M8" s="26">
        <f t="shared" si="1"/>
        <v>45086</v>
      </c>
      <c r="N8" s="26">
        <f t="shared" si="1"/>
        <v>45087</v>
      </c>
      <c r="O8" s="26">
        <f t="shared" si="1"/>
        <v>45088</v>
      </c>
      <c r="P8" s="26">
        <f t="shared" si="1"/>
        <v>45089</v>
      </c>
      <c r="Q8" s="26">
        <f t="shared" si="1"/>
        <v>45090</v>
      </c>
      <c r="R8" s="26">
        <f t="shared" si="1"/>
        <v>45091</v>
      </c>
      <c r="S8" s="26">
        <f t="shared" si="1"/>
        <v>45092</v>
      </c>
      <c r="T8" s="26">
        <f t="shared" si="1"/>
        <v>45093</v>
      </c>
      <c r="U8" s="26">
        <f t="shared" si="1"/>
        <v>45094</v>
      </c>
      <c r="V8" s="26">
        <f t="shared" si="1"/>
        <v>45095</v>
      </c>
      <c r="W8" s="26">
        <f t="shared" si="1"/>
        <v>45096</v>
      </c>
      <c r="X8" s="26">
        <f t="shared" si="1"/>
        <v>45097</v>
      </c>
      <c r="Y8" s="26">
        <f t="shared" si="1"/>
        <v>45098</v>
      </c>
      <c r="Z8" s="26">
        <f t="shared" si="1"/>
        <v>45099</v>
      </c>
      <c r="AA8" s="26">
        <f t="shared" si="1"/>
        <v>45100</v>
      </c>
      <c r="AB8" s="26">
        <f t="shared" si="1"/>
        <v>45101</v>
      </c>
      <c r="AC8" s="26">
        <f t="shared" si="1"/>
        <v>45102</v>
      </c>
      <c r="AD8" s="26">
        <f t="shared" si="1"/>
        <v>45103</v>
      </c>
      <c r="AE8" s="26">
        <f t="shared" si="1"/>
        <v>45104</v>
      </c>
      <c r="AF8" s="26">
        <f t="shared" si="1"/>
        <v>45105</v>
      </c>
      <c r="AG8" s="26">
        <f t="shared" si="1"/>
        <v>45106</v>
      </c>
      <c r="AH8" s="26">
        <f t="shared" si="1"/>
        <v>45107</v>
      </c>
      <c r="AI8" s="26" t="str">
        <f t="shared" si="1"/>
        <v/>
      </c>
      <c r="AJ8" s="67"/>
      <c r="AK8" s="12"/>
      <c r="AL8" s="13"/>
      <c r="AM8" s="14"/>
    </row>
    <row r="9" spans="1:39" ht="41.25" customHeight="1" x14ac:dyDescent="0.15">
      <c r="C9" s="77" t="str">
        <f>IF(D9="","",VLOOKUP(D9,名簿!$B:$C,2,FALSE))</f>
        <v>事務員</v>
      </c>
      <c r="D9" s="42" t="s">
        <v>64</v>
      </c>
      <c r="E9" s="36" t="s">
        <v>66</v>
      </c>
      <c r="F9" s="36" t="s">
        <v>66</v>
      </c>
      <c r="G9" s="36" t="s">
        <v>70</v>
      </c>
      <c r="H9" s="36" t="s">
        <v>70</v>
      </c>
      <c r="I9" s="36" t="s">
        <v>66</v>
      </c>
      <c r="J9" s="36" t="s">
        <v>66</v>
      </c>
      <c r="K9" s="36" t="s">
        <v>66</v>
      </c>
      <c r="L9" s="36" t="s">
        <v>66</v>
      </c>
      <c r="M9" s="36" t="s">
        <v>66</v>
      </c>
      <c r="N9" s="36" t="s">
        <v>66</v>
      </c>
      <c r="O9" s="36" t="s">
        <v>70</v>
      </c>
      <c r="P9" s="36" t="s">
        <v>66</v>
      </c>
      <c r="Q9" s="36" t="s">
        <v>66</v>
      </c>
      <c r="R9" s="36" t="s">
        <v>70</v>
      </c>
      <c r="S9" s="36" t="s">
        <v>66</v>
      </c>
      <c r="T9" s="36" t="s">
        <v>66</v>
      </c>
      <c r="U9" s="36" t="s">
        <v>70</v>
      </c>
      <c r="V9" s="36" t="s">
        <v>70</v>
      </c>
      <c r="W9" s="36" t="s">
        <v>66</v>
      </c>
      <c r="X9" s="36" t="s">
        <v>66</v>
      </c>
      <c r="Y9" s="36" t="s">
        <v>66</v>
      </c>
      <c r="Z9" s="36" t="s">
        <v>66</v>
      </c>
      <c r="AA9" s="36" t="s">
        <v>66</v>
      </c>
      <c r="AB9" s="36" t="s">
        <v>70</v>
      </c>
      <c r="AC9" s="36" t="s">
        <v>70</v>
      </c>
      <c r="AD9" s="36" t="s">
        <v>66</v>
      </c>
      <c r="AE9" s="36" t="s">
        <v>66</v>
      </c>
      <c r="AF9" s="36" t="s">
        <v>66</v>
      </c>
      <c r="AG9" s="36" t="s">
        <v>66</v>
      </c>
      <c r="AH9" s="36" t="s">
        <v>66</v>
      </c>
      <c r="AI9" s="36"/>
      <c r="AJ9" s="60"/>
      <c r="AK9" s="10" t="s">
        <v>15</v>
      </c>
      <c r="AL9" s="8">
        <f>COUNTIF(E9:AI9,"〇")</f>
        <v>22</v>
      </c>
      <c r="AM9" s="14"/>
    </row>
    <row r="10" spans="1:39" ht="20.100000000000001" customHeight="1" x14ac:dyDescent="0.15">
      <c r="C10" s="78"/>
      <c r="D10" s="44" t="s">
        <v>2</v>
      </c>
      <c r="E10" s="37">
        <v>0.36805555555555558</v>
      </c>
      <c r="F10" s="37">
        <v>0.36805555555555558</v>
      </c>
      <c r="G10" s="28"/>
      <c r="H10" s="28"/>
      <c r="I10" s="37">
        <v>0.36805555555555558</v>
      </c>
      <c r="J10" s="37">
        <v>0.36805555555555558</v>
      </c>
      <c r="K10" s="37">
        <v>0.36805555555555558</v>
      </c>
      <c r="L10" s="37">
        <v>0.36805555555555558</v>
      </c>
      <c r="M10" s="28">
        <v>0.36805555555555558</v>
      </c>
      <c r="N10" s="37">
        <v>0.36805555555555558</v>
      </c>
      <c r="O10" s="28"/>
      <c r="P10" s="37">
        <v>0.36805555555555558</v>
      </c>
      <c r="Q10" s="37">
        <v>0.36805555555555558</v>
      </c>
      <c r="R10" s="28"/>
      <c r="S10" s="37">
        <v>0.36805555555555558</v>
      </c>
      <c r="T10" s="37">
        <v>0.36805555555555558</v>
      </c>
      <c r="U10" s="28"/>
      <c r="V10" s="28"/>
      <c r="W10" s="37">
        <v>0.36805555555555558</v>
      </c>
      <c r="X10" s="37">
        <v>0.36805555555555558</v>
      </c>
      <c r="Y10" s="37">
        <v>0.36805555555555558</v>
      </c>
      <c r="Z10" s="37">
        <v>0.36805555555555558</v>
      </c>
      <c r="AA10" s="28">
        <v>0.36805555555555558</v>
      </c>
      <c r="AB10" s="28"/>
      <c r="AC10" s="28"/>
      <c r="AD10" s="37">
        <v>0.36805555555555558</v>
      </c>
      <c r="AE10" s="37">
        <v>0.36805555555555558</v>
      </c>
      <c r="AF10" s="37">
        <v>0.36805555555555558</v>
      </c>
      <c r="AG10" s="37">
        <v>0.36805555555555558</v>
      </c>
      <c r="AH10" s="37">
        <v>0.36805555555555558</v>
      </c>
      <c r="AI10" s="28"/>
      <c r="AJ10" s="61"/>
      <c r="AK10" s="10"/>
      <c r="AM10" s="14"/>
    </row>
    <row r="11" spans="1:39" ht="20.100000000000001" customHeight="1" x14ac:dyDescent="0.15">
      <c r="C11" s="78"/>
      <c r="D11" s="45" t="s">
        <v>3</v>
      </c>
      <c r="E11" s="37">
        <v>0.70138888888888884</v>
      </c>
      <c r="F11" s="37">
        <v>0.70138888888888884</v>
      </c>
      <c r="G11" s="28"/>
      <c r="H11" s="28"/>
      <c r="I11" s="37">
        <v>0.70138888888888884</v>
      </c>
      <c r="J11" s="37">
        <v>0.70138888888888884</v>
      </c>
      <c r="K11" s="37">
        <v>0.70138888888888884</v>
      </c>
      <c r="L11" s="37">
        <v>0.70138888888888884</v>
      </c>
      <c r="M11" s="28">
        <v>0.49305555555555558</v>
      </c>
      <c r="N11" s="37">
        <v>0.70138888888888884</v>
      </c>
      <c r="O11" s="28"/>
      <c r="P11" s="37">
        <v>0.70138888888888884</v>
      </c>
      <c r="Q11" s="37">
        <v>0.70138888888888884</v>
      </c>
      <c r="R11" s="28"/>
      <c r="S11" s="37">
        <v>0.70138888888888884</v>
      </c>
      <c r="T11" s="37">
        <v>0.70138888888888884</v>
      </c>
      <c r="U11" s="28"/>
      <c r="V11" s="28"/>
      <c r="W11" s="37">
        <v>0.70138888888888884</v>
      </c>
      <c r="X11" s="37">
        <v>0.70138888888888884</v>
      </c>
      <c r="Y11" s="37">
        <v>0.70138888888888884</v>
      </c>
      <c r="Z11" s="37">
        <v>0.70138888888888884</v>
      </c>
      <c r="AA11" s="28">
        <v>0.49305555555555558</v>
      </c>
      <c r="AB11" s="28"/>
      <c r="AC11" s="28"/>
      <c r="AD11" s="37">
        <v>0.70138888888888884</v>
      </c>
      <c r="AE11" s="37">
        <v>0.70138888888888884</v>
      </c>
      <c r="AF11" s="37">
        <v>0.70138888888888884</v>
      </c>
      <c r="AG11" s="37">
        <v>0.70138888888888884</v>
      </c>
      <c r="AH11" s="37">
        <v>0.70138888888888884</v>
      </c>
      <c r="AI11" s="28"/>
      <c r="AJ11" s="61"/>
      <c r="AK11" s="15"/>
      <c r="AL11" s="16"/>
      <c r="AM11" s="14"/>
    </row>
    <row r="12" spans="1:39" ht="20.100000000000001" customHeight="1" x14ac:dyDescent="0.15">
      <c r="C12" s="78"/>
      <c r="D12" s="43" t="s">
        <v>25</v>
      </c>
      <c r="E12" s="37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61"/>
      <c r="AK12" s="10"/>
      <c r="AM12" s="14"/>
    </row>
    <row r="13" spans="1:39" ht="20.100000000000001" customHeight="1" x14ac:dyDescent="0.15">
      <c r="C13" s="78"/>
      <c r="D13" s="43" t="s">
        <v>26</v>
      </c>
      <c r="E13" s="37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61"/>
      <c r="AK13" s="15"/>
      <c r="AL13" s="16"/>
      <c r="AM13" s="14"/>
    </row>
    <row r="14" spans="1:39" s="18" customFormat="1" ht="20.100000000000001" hidden="1" customHeight="1" x14ac:dyDescent="0.15">
      <c r="A14" s="17"/>
      <c r="C14" s="78"/>
      <c r="D14" s="45" t="s">
        <v>11</v>
      </c>
      <c r="E14" s="38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61"/>
      <c r="AK14" s="15"/>
      <c r="AL14" s="16"/>
      <c r="AM14" s="19"/>
    </row>
    <row r="15" spans="1:39" ht="20.100000000000001" hidden="1" customHeight="1" x14ac:dyDescent="0.15">
      <c r="C15" s="78"/>
      <c r="D15" s="46" t="s">
        <v>5</v>
      </c>
      <c r="E15" s="39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61"/>
      <c r="AK15" s="7" t="s">
        <v>5</v>
      </c>
      <c r="AL15" s="16">
        <f>SUM(E15:AI15)</f>
        <v>0</v>
      </c>
    </row>
    <row r="16" spans="1:39" ht="20.100000000000001" customHeight="1" x14ac:dyDescent="0.15">
      <c r="C16" s="78"/>
      <c r="D16" s="47" t="s">
        <v>23</v>
      </c>
      <c r="E16" s="40"/>
      <c r="F16" s="31"/>
      <c r="G16" s="31"/>
      <c r="H16" s="31"/>
      <c r="I16" s="31"/>
      <c r="J16" s="31"/>
      <c r="K16" s="31"/>
      <c r="L16" s="31"/>
      <c r="M16" s="31">
        <v>0.16666666666666666</v>
      </c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>
        <v>0.16666666666666666</v>
      </c>
      <c r="AB16" s="31"/>
      <c r="AC16" s="31"/>
      <c r="AD16" s="31"/>
      <c r="AE16" s="31"/>
      <c r="AF16" s="31"/>
      <c r="AG16" s="31"/>
      <c r="AH16" s="31"/>
      <c r="AI16" s="31"/>
      <c r="AJ16" s="61"/>
      <c r="AK16" s="15" t="s">
        <v>4</v>
      </c>
      <c r="AL16" s="16">
        <f>SUM(E16:AI16)</f>
        <v>0.33333333333333331</v>
      </c>
      <c r="AM16" s="14"/>
    </row>
    <row r="17" spans="1:39" s="18" customFormat="1" ht="20.100000000000001" customHeight="1" thickBot="1" x14ac:dyDescent="0.2">
      <c r="A17" s="17"/>
      <c r="C17" s="79"/>
      <c r="D17" s="48" t="s">
        <v>24</v>
      </c>
      <c r="E17" s="41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62"/>
      <c r="AK17" s="15"/>
      <c r="AL17" s="16"/>
      <c r="AM17" s="19"/>
    </row>
    <row r="18" spans="1:39" ht="41.25" customHeight="1" x14ac:dyDescent="0.15">
      <c r="C18" s="77" t="str">
        <f>IF(D18="","",VLOOKUP(D18,名簿!$B:$C,2,FALSE))</f>
        <v>事務員</v>
      </c>
      <c r="D18" s="42" t="s">
        <v>63</v>
      </c>
      <c r="E18" s="36" t="s">
        <v>66</v>
      </c>
      <c r="F18" s="36" t="s">
        <v>66</v>
      </c>
      <c r="G18" s="36" t="s">
        <v>70</v>
      </c>
      <c r="H18" s="36" t="s">
        <v>70</v>
      </c>
      <c r="I18" s="36" t="s">
        <v>66</v>
      </c>
      <c r="J18" s="36" t="s">
        <v>66</v>
      </c>
      <c r="K18" s="36" t="s">
        <v>66</v>
      </c>
      <c r="L18" s="36" t="s">
        <v>66</v>
      </c>
      <c r="M18" s="36" t="s">
        <v>66</v>
      </c>
      <c r="N18" s="36" t="s">
        <v>70</v>
      </c>
      <c r="O18" s="36" t="s">
        <v>70</v>
      </c>
      <c r="P18" s="36" t="s">
        <v>66</v>
      </c>
      <c r="Q18" s="36" t="s">
        <v>66</v>
      </c>
      <c r="R18" s="36" t="s">
        <v>66</v>
      </c>
      <c r="S18" s="36" t="s">
        <v>66</v>
      </c>
      <c r="T18" s="36" t="s">
        <v>66</v>
      </c>
      <c r="U18" s="36" t="s">
        <v>70</v>
      </c>
      <c r="V18" s="36" t="s">
        <v>70</v>
      </c>
      <c r="W18" s="36" t="s">
        <v>66</v>
      </c>
      <c r="X18" s="36" t="s">
        <v>66</v>
      </c>
      <c r="Y18" s="36" t="s">
        <v>66</v>
      </c>
      <c r="Z18" s="36" t="s">
        <v>66</v>
      </c>
      <c r="AA18" s="36" t="s">
        <v>66</v>
      </c>
      <c r="AB18" s="36" t="s">
        <v>70</v>
      </c>
      <c r="AC18" s="36" t="s">
        <v>66</v>
      </c>
      <c r="AD18" s="36" t="s">
        <v>66</v>
      </c>
      <c r="AE18" s="36" t="s">
        <v>66</v>
      </c>
      <c r="AF18" s="36" t="s">
        <v>70</v>
      </c>
      <c r="AG18" s="36" t="s">
        <v>66</v>
      </c>
      <c r="AH18" s="36" t="s">
        <v>66</v>
      </c>
      <c r="AI18" s="36"/>
      <c r="AJ18" s="57"/>
      <c r="AK18" s="10" t="s">
        <v>15</v>
      </c>
      <c r="AL18" s="8">
        <f>COUNTIF(E18:AI18,"〇")</f>
        <v>22</v>
      </c>
      <c r="AM18" s="14"/>
    </row>
    <row r="19" spans="1:39" ht="20.100000000000001" customHeight="1" x14ac:dyDescent="0.15">
      <c r="C19" s="78"/>
      <c r="D19" s="44" t="s">
        <v>2</v>
      </c>
      <c r="E19" s="37">
        <v>0.36805555555555558</v>
      </c>
      <c r="F19" s="28">
        <v>0.36805555555555558</v>
      </c>
      <c r="G19" s="28"/>
      <c r="H19" s="28"/>
      <c r="I19" s="28">
        <v>0.36805555555555558</v>
      </c>
      <c r="J19" s="28">
        <v>0.36805555555555558</v>
      </c>
      <c r="K19" s="28">
        <v>0.36805555555555558</v>
      </c>
      <c r="L19" s="28">
        <v>0.36805555555555558</v>
      </c>
      <c r="M19" s="28">
        <v>0.36805555555555558</v>
      </c>
      <c r="N19" s="28"/>
      <c r="O19" s="28"/>
      <c r="P19" s="28">
        <v>0.36805555555555558</v>
      </c>
      <c r="Q19" s="28">
        <v>0.36805555555555558</v>
      </c>
      <c r="R19" s="28">
        <v>0.36805555555555558</v>
      </c>
      <c r="S19" s="28">
        <v>0.36805555555555558</v>
      </c>
      <c r="T19" s="28">
        <v>0.36805555555555558</v>
      </c>
      <c r="U19" s="28"/>
      <c r="V19" s="28"/>
      <c r="W19" s="28">
        <v>0.36805555555555558</v>
      </c>
      <c r="X19" s="28">
        <v>0.36805555555555558</v>
      </c>
      <c r="Y19" s="28">
        <v>0.36805555555555558</v>
      </c>
      <c r="Z19" s="28">
        <v>0.36805555555555558</v>
      </c>
      <c r="AA19" s="28">
        <v>0.36805555555555558</v>
      </c>
      <c r="AB19" s="28"/>
      <c r="AC19" s="28">
        <v>0.36805555555555558</v>
      </c>
      <c r="AD19" s="28">
        <v>0.36805555555555558</v>
      </c>
      <c r="AE19" s="28">
        <v>0.36805555555555558</v>
      </c>
      <c r="AF19" s="28"/>
      <c r="AG19" s="28">
        <v>0.36805555555555558</v>
      </c>
      <c r="AH19" s="28">
        <v>0.36805555555555558</v>
      </c>
      <c r="AI19" s="28"/>
      <c r="AJ19" s="58"/>
      <c r="AK19" s="10"/>
      <c r="AM19" s="14"/>
    </row>
    <row r="20" spans="1:39" ht="20.100000000000001" customHeight="1" x14ac:dyDescent="0.15">
      <c r="C20" s="78"/>
      <c r="D20" s="45" t="s">
        <v>3</v>
      </c>
      <c r="E20" s="37">
        <v>0.49305555555555558</v>
      </c>
      <c r="F20" s="28">
        <v>0.70138888888888884</v>
      </c>
      <c r="G20" s="28"/>
      <c r="H20" s="28"/>
      <c r="I20" s="28">
        <v>0.70138888888888884</v>
      </c>
      <c r="J20" s="28">
        <v>0.70138888888888884</v>
      </c>
      <c r="K20" s="28">
        <v>0.70138888888888884</v>
      </c>
      <c r="L20" s="28">
        <v>0.70138888888888884</v>
      </c>
      <c r="M20" s="28">
        <v>0.70138888888888884</v>
      </c>
      <c r="N20" s="28"/>
      <c r="O20" s="28"/>
      <c r="P20" s="28">
        <v>0.70138888888888884</v>
      </c>
      <c r="Q20" s="28">
        <v>0.70138888888888884</v>
      </c>
      <c r="R20" s="28">
        <v>0.70138888888888884</v>
      </c>
      <c r="S20" s="28">
        <v>0.70138888888888884</v>
      </c>
      <c r="T20" s="28">
        <v>0.49305555555555558</v>
      </c>
      <c r="U20" s="28"/>
      <c r="V20" s="28"/>
      <c r="W20" s="28">
        <v>0.70138888888888884</v>
      </c>
      <c r="X20" s="28">
        <v>0.70138888888888884</v>
      </c>
      <c r="Y20" s="28">
        <v>0.70138888888888884</v>
      </c>
      <c r="Z20" s="28">
        <v>0.70138888888888884</v>
      </c>
      <c r="AA20" s="28">
        <v>0.70138888888888884</v>
      </c>
      <c r="AB20" s="28"/>
      <c r="AC20" s="28">
        <v>0.70138888888888884</v>
      </c>
      <c r="AD20" s="28">
        <v>0.70138888888888884</v>
      </c>
      <c r="AE20" s="28">
        <v>0.49305555555555558</v>
      </c>
      <c r="AF20" s="28"/>
      <c r="AG20" s="28">
        <v>0.70138888888888884</v>
      </c>
      <c r="AH20" s="28">
        <v>0.70138888888888884</v>
      </c>
      <c r="AI20" s="28"/>
      <c r="AJ20" s="58"/>
      <c r="AK20" s="15"/>
      <c r="AL20" s="16"/>
      <c r="AM20" s="14"/>
    </row>
    <row r="21" spans="1:39" ht="20.100000000000001" customHeight="1" x14ac:dyDescent="0.15">
      <c r="C21" s="78"/>
      <c r="D21" s="43" t="s">
        <v>25</v>
      </c>
      <c r="E21" s="37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58"/>
      <c r="AK21" s="10"/>
      <c r="AM21" s="14"/>
    </row>
    <row r="22" spans="1:39" ht="20.100000000000001" customHeight="1" x14ac:dyDescent="0.15">
      <c r="C22" s="78"/>
      <c r="D22" s="43" t="s">
        <v>26</v>
      </c>
      <c r="E22" s="37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58"/>
      <c r="AK22" s="15"/>
      <c r="AL22" s="16"/>
      <c r="AM22" s="14"/>
    </row>
    <row r="23" spans="1:39" s="18" customFormat="1" ht="20.100000000000001" hidden="1" customHeight="1" x14ac:dyDescent="0.15">
      <c r="A23" s="17"/>
      <c r="C23" s="78"/>
      <c r="D23" s="45" t="s">
        <v>11</v>
      </c>
      <c r="E23" s="38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>
        <f>IF(OR(V19="",V20="",AND(V19&lt;=TIME(12,0,0),V20&lt;=TIME(12,0,0)),AND(V19&gt;=TIME(13,0,0),V20&gt;=TIME(13,0,0))),0,VLOOKUP($D18,名簿!$B:$D,3,FALSE))</f>
        <v>0</v>
      </c>
      <c r="W23" s="29">
        <f>IF(OR(W19="",W20="",AND(W19&lt;=TIME(12,0,0),W20&lt;=TIME(12,0,0)),AND(W19&gt;=TIME(13,0,0),W20&gt;=TIME(13,0,0))),0,VLOOKUP($D18,名簿!$B:$D,3,FALSE))</f>
        <v>4.1666666666666664E-2</v>
      </c>
      <c r="X23" s="29">
        <f>IF(OR(X19="",X20="",AND(X19&lt;=TIME(12,0,0),X20&lt;=TIME(12,0,0)),AND(X19&gt;=TIME(13,0,0),X20&gt;=TIME(13,0,0))),0,VLOOKUP($D18,名簿!$B:$D,3,FALSE))</f>
        <v>4.1666666666666664E-2</v>
      </c>
      <c r="Y23" s="29">
        <f>IF(OR(Y19="",Y20="",AND(Y19&lt;=TIME(12,0,0),Y20&lt;=TIME(12,0,0)),AND(Y19&gt;=TIME(13,0,0),Y20&gt;=TIME(13,0,0))),0,VLOOKUP($D18,名簿!$B:$D,3,FALSE))</f>
        <v>4.1666666666666664E-2</v>
      </c>
      <c r="Z23" s="29">
        <f>IF(OR(Z19="",Z20="",AND(Z19&lt;=TIME(12,0,0),Z20&lt;=TIME(12,0,0)),AND(Z19&gt;=TIME(13,0,0),Z20&gt;=TIME(13,0,0))),0,VLOOKUP($D18,名簿!$B:$D,3,FALSE))</f>
        <v>4.1666666666666664E-2</v>
      </c>
      <c r="AA23" s="29">
        <f>IF(OR(AA19="",AA20="",AND(AA19&lt;=TIME(12,0,0),AA20&lt;=TIME(12,0,0)),AND(AA19&gt;=TIME(13,0,0),AA20&gt;=TIME(13,0,0))),0,VLOOKUP($D18,名簿!$B:$D,3,FALSE))</f>
        <v>4.1666666666666664E-2</v>
      </c>
      <c r="AB23" s="29">
        <f>IF(OR(AB19="",AB20="",AND(AB19&lt;=TIME(12,0,0),AB20&lt;=TIME(12,0,0)),AND(AB19&gt;=TIME(13,0,0),AB20&gt;=TIME(13,0,0))),0,VLOOKUP($D18,名簿!$B:$D,3,FALSE))</f>
        <v>0</v>
      </c>
      <c r="AC23" s="29">
        <f>IF(OR(AC19="",AC20="",AND(AC19&lt;=TIME(12,0,0),AC20&lt;=TIME(12,0,0)),AND(AC19&gt;=TIME(13,0,0),AC20&gt;=TIME(13,0,0))),0,VLOOKUP($D18,名簿!$B:$D,3,FALSE))</f>
        <v>4.1666666666666664E-2</v>
      </c>
      <c r="AD23" s="29">
        <f>IF(OR(AD19="",AD20="",AND(AD19&lt;=TIME(12,0,0),AD20&lt;=TIME(12,0,0)),AND(AD19&gt;=TIME(13,0,0),AD20&gt;=TIME(13,0,0))),0,VLOOKUP($D18,名簿!$B:$D,3,FALSE))</f>
        <v>4.1666666666666664E-2</v>
      </c>
      <c r="AE23" s="29">
        <f>IF(OR(AE19="",AE20="",AND(AE19&lt;=TIME(12,0,0),AE20&lt;=TIME(12,0,0)),AND(AE19&gt;=TIME(13,0,0),AE20&gt;=TIME(13,0,0))),0,VLOOKUP($D18,名簿!$B:$D,3,FALSE))</f>
        <v>0</v>
      </c>
      <c r="AF23" s="29">
        <f>IF(OR(AF19="",AF20="",AND(AF19&lt;=TIME(12,0,0),AF20&lt;=TIME(12,0,0)),AND(AF19&gt;=TIME(13,0,0),AF20&gt;=TIME(13,0,0))),0,VLOOKUP($D18,名簿!$B:$D,3,FALSE))</f>
        <v>0</v>
      </c>
      <c r="AG23" s="29">
        <f>IF(OR(AG19="",AG20="",AND(AG19&lt;=TIME(12,0,0),AG20&lt;=TIME(12,0,0)),AND(AG19&gt;=TIME(13,0,0),AG20&gt;=TIME(13,0,0))),0,VLOOKUP($D18,名簿!$B:$D,3,FALSE))</f>
        <v>4.1666666666666664E-2</v>
      </c>
      <c r="AH23" s="29">
        <f>IF(OR(AH19="",AH20="",AND(AH19&lt;=TIME(12,0,0),AH20&lt;=TIME(12,0,0)),AND(AH19&gt;=TIME(13,0,0),AH20&gt;=TIME(13,0,0))),0,VLOOKUP($D18,名簿!$B:$D,3,FALSE))</f>
        <v>4.1666666666666664E-2</v>
      </c>
      <c r="AI23" s="29">
        <f>IF(OR(AI19="",AI20="",AND(AI19&lt;=TIME(12,0,0),AI20&lt;=TIME(12,0,0)),AND(AI19&gt;=TIME(13,0,0),AI20&gt;=TIME(13,0,0))),0,VLOOKUP($D18,名簿!$B:$D,3,FALSE))</f>
        <v>0</v>
      </c>
      <c r="AJ23" s="58"/>
      <c r="AK23" s="15"/>
      <c r="AL23" s="16"/>
      <c r="AM23" s="19"/>
    </row>
    <row r="24" spans="1:39" ht="20.100000000000001" hidden="1" customHeight="1" x14ac:dyDescent="0.15">
      <c r="C24" s="78"/>
      <c r="D24" s="46" t="s">
        <v>5</v>
      </c>
      <c r="E24" s="39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 t="str">
        <f t="shared" ref="V24:AI24" si="2">IF(OR(V19="",V20=""),"",V20-V19-V23)</f>
        <v/>
      </c>
      <c r="W24" s="30">
        <f t="shared" si="2"/>
        <v>0.29166666666666657</v>
      </c>
      <c r="X24" s="30">
        <f t="shared" si="2"/>
        <v>0.29166666666666657</v>
      </c>
      <c r="Y24" s="30">
        <f t="shared" si="2"/>
        <v>0.29166666666666657</v>
      </c>
      <c r="Z24" s="30">
        <f t="shared" si="2"/>
        <v>0.29166666666666657</v>
      </c>
      <c r="AA24" s="30">
        <f t="shared" si="2"/>
        <v>0.29166666666666657</v>
      </c>
      <c r="AB24" s="30" t="str">
        <f t="shared" si="2"/>
        <v/>
      </c>
      <c r="AC24" s="30">
        <f t="shared" si="2"/>
        <v>0.29166666666666657</v>
      </c>
      <c r="AD24" s="30">
        <f t="shared" si="2"/>
        <v>0.29166666666666657</v>
      </c>
      <c r="AE24" s="30">
        <f t="shared" si="2"/>
        <v>0.125</v>
      </c>
      <c r="AF24" s="30" t="str">
        <f t="shared" si="2"/>
        <v/>
      </c>
      <c r="AG24" s="30">
        <f t="shared" si="2"/>
        <v>0.29166666666666657</v>
      </c>
      <c r="AH24" s="30">
        <f t="shared" si="2"/>
        <v>0.29166666666666657</v>
      </c>
      <c r="AI24" s="30" t="str">
        <f t="shared" si="2"/>
        <v/>
      </c>
      <c r="AJ24" s="58"/>
      <c r="AK24" s="7" t="s">
        <v>5</v>
      </c>
      <c r="AL24" s="16">
        <f>SUM(E24:AI24)</f>
        <v>2.7499999999999991</v>
      </c>
    </row>
    <row r="25" spans="1:39" ht="20.100000000000001" customHeight="1" x14ac:dyDescent="0.15">
      <c r="C25" s="78"/>
      <c r="D25" s="47" t="s">
        <v>23</v>
      </c>
      <c r="E25" s="40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58"/>
      <c r="AK25" s="15" t="s">
        <v>4</v>
      </c>
      <c r="AL25" s="16">
        <f>SUM(E25:AI25)</f>
        <v>0</v>
      </c>
      <c r="AM25" s="14"/>
    </row>
    <row r="26" spans="1:39" s="18" customFormat="1" ht="20.100000000000001" customHeight="1" thickBot="1" x14ac:dyDescent="0.2">
      <c r="A26" s="17"/>
      <c r="C26" s="79"/>
      <c r="D26" s="48" t="s">
        <v>24</v>
      </c>
      <c r="E26" s="41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59"/>
      <c r="AK26" s="15"/>
      <c r="AL26" s="16"/>
      <c r="AM26" s="19"/>
    </row>
    <row r="27" spans="1:39" ht="41.25" customHeight="1" x14ac:dyDescent="0.15">
      <c r="C27" s="77" t="str">
        <f>IF(D27="","",VLOOKUP(D27,名簿!$B:$C,2,FALSE))</f>
        <v>指導員</v>
      </c>
      <c r="D27" s="42" t="s">
        <v>58</v>
      </c>
      <c r="E27" s="36" t="s">
        <v>19</v>
      </c>
      <c r="F27" s="36" t="s">
        <v>19</v>
      </c>
      <c r="G27" s="36" t="s">
        <v>70</v>
      </c>
      <c r="H27" s="36" t="s">
        <v>70</v>
      </c>
      <c r="I27" s="36" t="s">
        <v>66</v>
      </c>
      <c r="J27" s="36" t="s">
        <v>66</v>
      </c>
      <c r="K27" s="36" t="s">
        <v>66</v>
      </c>
      <c r="L27" s="36" t="s">
        <v>66</v>
      </c>
      <c r="M27" s="36" t="s">
        <v>66</v>
      </c>
      <c r="N27" s="36" t="s">
        <v>70</v>
      </c>
      <c r="O27" s="36" t="s">
        <v>70</v>
      </c>
      <c r="P27" s="36" t="s">
        <v>66</v>
      </c>
      <c r="Q27" s="36" t="s">
        <v>66</v>
      </c>
      <c r="R27" s="36" t="s">
        <v>66</v>
      </c>
      <c r="S27" s="36" t="s">
        <v>66</v>
      </c>
      <c r="T27" s="36" t="s">
        <v>66</v>
      </c>
      <c r="U27" s="36" t="s">
        <v>70</v>
      </c>
      <c r="V27" s="36" t="s">
        <v>70</v>
      </c>
      <c r="W27" s="36" t="s">
        <v>66</v>
      </c>
      <c r="X27" s="36" t="s">
        <v>66</v>
      </c>
      <c r="Y27" s="36" t="s">
        <v>66</v>
      </c>
      <c r="Z27" s="36" t="s">
        <v>66</v>
      </c>
      <c r="AA27" s="36" t="s">
        <v>66</v>
      </c>
      <c r="AB27" s="36" t="s">
        <v>70</v>
      </c>
      <c r="AC27" s="36" t="s">
        <v>70</v>
      </c>
      <c r="AD27" s="36" t="s">
        <v>66</v>
      </c>
      <c r="AE27" s="36" t="s">
        <v>66</v>
      </c>
      <c r="AF27" s="36" t="s">
        <v>66</v>
      </c>
      <c r="AG27" s="36" t="s">
        <v>66</v>
      </c>
      <c r="AH27" s="36" t="s">
        <v>66</v>
      </c>
      <c r="AI27" s="36"/>
      <c r="AJ27" s="60"/>
      <c r="AK27" s="10" t="s">
        <v>15</v>
      </c>
      <c r="AL27" s="8">
        <f>COUNTIF(E27:AI27,"〇")</f>
        <v>20</v>
      </c>
      <c r="AM27" s="14"/>
    </row>
    <row r="28" spans="1:39" ht="20.100000000000001" customHeight="1" x14ac:dyDescent="0.15">
      <c r="C28" s="78"/>
      <c r="D28" s="44" t="s">
        <v>2</v>
      </c>
      <c r="E28" s="37"/>
      <c r="F28" s="28"/>
      <c r="G28" s="28"/>
      <c r="H28" s="28"/>
      <c r="I28" s="28">
        <v>0.36805555555555558</v>
      </c>
      <c r="J28" s="28">
        <v>0.36805555555555558</v>
      </c>
      <c r="K28" s="28">
        <v>0.36805555555555558</v>
      </c>
      <c r="L28" s="28">
        <v>0.36805555555555558</v>
      </c>
      <c r="M28" s="28">
        <v>0.36805555555555558</v>
      </c>
      <c r="N28" s="28"/>
      <c r="O28" s="28"/>
      <c r="P28" s="28">
        <v>0.36805555555555558</v>
      </c>
      <c r="Q28" s="28">
        <v>0.36805555555555558</v>
      </c>
      <c r="R28" s="28">
        <v>0.36805555555555558</v>
      </c>
      <c r="S28" s="28">
        <v>0.36805555555555558</v>
      </c>
      <c r="T28" s="28">
        <v>0.36805555555555558</v>
      </c>
      <c r="U28" s="28"/>
      <c r="V28" s="28"/>
      <c r="W28" s="28">
        <v>0.36805555555555558</v>
      </c>
      <c r="X28" s="28">
        <v>0.36805555555555558</v>
      </c>
      <c r="Y28" s="28">
        <v>0.36805555555555558</v>
      </c>
      <c r="Z28" s="28">
        <v>0.36805555555555558</v>
      </c>
      <c r="AA28" s="28">
        <v>0.36805555555555558</v>
      </c>
      <c r="AB28" s="28"/>
      <c r="AC28" s="28"/>
      <c r="AD28" s="28">
        <v>0.36805555555555558</v>
      </c>
      <c r="AE28" s="28">
        <v>0.36805555555555558</v>
      </c>
      <c r="AF28" s="28">
        <v>0.36805555555555558</v>
      </c>
      <c r="AG28" s="28">
        <v>0.36805555555555558</v>
      </c>
      <c r="AH28" s="28">
        <v>0.36805555555555558</v>
      </c>
      <c r="AI28" s="28"/>
      <c r="AJ28" s="61"/>
      <c r="AK28" s="10"/>
      <c r="AM28" s="14"/>
    </row>
    <row r="29" spans="1:39" ht="20.100000000000001" customHeight="1" x14ac:dyDescent="0.15">
      <c r="C29" s="78"/>
      <c r="D29" s="45" t="s">
        <v>3</v>
      </c>
      <c r="E29" s="37"/>
      <c r="F29" s="28"/>
      <c r="G29" s="28"/>
      <c r="H29" s="28"/>
      <c r="I29" s="28">
        <v>0.70138888888888884</v>
      </c>
      <c r="J29" s="28">
        <v>0.70138888888888884</v>
      </c>
      <c r="K29" s="28">
        <v>0.70138888888888884</v>
      </c>
      <c r="L29" s="28">
        <v>0.49305555555555558</v>
      </c>
      <c r="M29" s="28">
        <v>0.70138888888888884</v>
      </c>
      <c r="N29" s="28"/>
      <c r="O29" s="28"/>
      <c r="P29" s="28">
        <v>0.70138888888888884</v>
      </c>
      <c r="Q29" s="28">
        <v>0.70138888888888884</v>
      </c>
      <c r="R29" s="28">
        <v>0.70138888888888884</v>
      </c>
      <c r="S29" s="28">
        <v>0.70138888888888884</v>
      </c>
      <c r="T29" s="28">
        <v>0.70138888888888884</v>
      </c>
      <c r="U29" s="28"/>
      <c r="V29" s="28"/>
      <c r="W29" s="28">
        <v>0.61805555555555558</v>
      </c>
      <c r="X29" s="28">
        <v>0.70138888888888884</v>
      </c>
      <c r="Y29" s="28">
        <v>0.49305555555555558</v>
      </c>
      <c r="Z29" s="28">
        <v>0.70138888888888884</v>
      </c>
      <c r="AA29" s="28">
        <v>0.61805555555555558</v>
      </c>
      <c r="AB29" s="28"/>
      <c r="AC29" s="28"/>
      <c r="AD29" s="28">
        <v>0.61805555555555558</v>
      </c>
      <c r="AE29" s="28">
        <v>0.70138888888888884</v>
      </c>
      <c r="AF29" s="28">
        <v>0.70138888888888884</v>
      </c>
      <c r="AG29" s="28">
        <v>0.49305555555555558</v>
      </c>
      <c r="AH29" s="28">
        <v>0.70138888888888884</v>
      </c>
      <c r="AI29" s="28"/>
      <c r="AJ29" s="61"/>
      <c r="AK29" s="15"/>
      <c r="AL29" s="16"/>
      <c r="AM29" s="14"/>
    </row>
    <row r="30" spans="1:39" ht="20.100000000000001" customHeight="1" x14ac:dyDescent="0.15">
      <c r="C30" s="78"/>
      <c r="D30" s="43" t="s">
        <v>25</v>
      </c>
      <c r="E30" s="37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61"/>
      <c r="AK30" s="10"/>
      <c r="AM30" s="14"/>
    </row>
    <row r="31" spans="1:39" ht="20.100000000000001" customHeight="1" x14ac:dyDescent="0.15">
      <c r="C31" s="78"/>
      <c r="D31" s="43" t="s">
        <v>26</v>
      </c>
      <c r="E31" s="37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61"/>
      <c r="AK31" s="15"/>
      <c r="AL31" s="16"/>
      <c r="AM31" s="14"/>
    </row>
    <row r="32" spans="1:39" s="18" customFormat="1" ht="20.100000000000001" hidden="1" customHeight="1" x14ac:dyDescent="0.15">
      <c r="A32" s="17"/>
      <c r="C32" s="78"/>
      <c r="D32" s="45" t="s">
        <v>11</v>
      </c>
      <c r="E32" s="38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>
        <f>IF(OR(V28="",V29="",AND(V28&lt;=TIME(12,0,0),V29&lt;=TIME(12,0,0)),AND(V28&gt;=TIME(13,0,0),V29&gt;=TIME(13,0,0))),0,VLOOKUP($D27,名簿!$B:$D,3,FALSE))</f>
        <v>0</v>
      </c>
      <c r="W32" s="29">
        <f>IF(OR(W28="",W29="",AND(W28&lt;=TIME(12,0,0),W29&lt;=TIME(12,0,0)),AND(W28&gt;=TIME(13,0,0),W29&gt;=TIME(13,0,0))),0,VLOOKUP($D27,名簿!$B:$D,3,FALSE))</f>
        <v>4.1666666666666664E-2</v>
      </c>
      <c r="X32" s="29">
        <f>IF(OR(X28="",X29="",AND(X28&lt;=TIME(12,0,0),X29&lt;=TIME(12,0,0)),AND(X28&gt;=TIME(13,0,0),X29&gt;=TIME(13,0,0))),0,VLOOKUP($D27,名簿!$B:$D,3,FALSE))</f>
        <v>4.1666666666666664E-2</v>
      </c>
      <c r="Y32" s="29">
        <f>IF(OR(Y28="",Y29="",AND(Y28&lt;=TIME(12,0,0),Y29&lt;=TIME(12,0,0)),AND(Y28&gt;=TIME(13,0,0),Y29&gt;=TIME(13,0,0))),0,VLOOKUP($D27,名簿!$B:$D,3,FALSE))</f>
        <v>0</v>
      </c>
      <c r="Z32" s="29">
        <f>IF(OR(Z28="",Z29="",AND(Z28&lt;=TIME(12,0,0),Z29&lt;=TIME(12,0,0)),AND(Z28&gt;=TIME(13,0,0),Z29&gt;=TIME(13,0,0))),0,VLOOKUP($D27,名簿!$B:$D,3,FALSE))</f>
        <v>4.1666666666666664E-2</v>
      </c>
      <c r="AA32" s="29">
        <f>IF(OR(AA28="",AA29="",AND(AA28&lt;=TIME(12,0,0),AA29&lt;=TIME(12,0,0)),AND(AA28&gt;=TIME(13,0,0),AA29&gt;=TIME(13,0,0))),0,VLOOKUP($D27,名簿!$B:$D,3,FALSE))</f>
        <v>4.1666666666666664E-2</v>
      </c>
      <c r="AB32" s="29">
        <f>IF(OR(AB28="",AB29="",AND(AB28&lt;=TIME(12,0,0),AB29&lt;=TIME(12,0,0)),AND(AB28&gt;=TIME(13,0,0),AB29&gt;=TIME(13,0,0))),0,VLOOKUP($D27,名簿!$B:$D,3,FALSE))</f>
        <v>0</v>
      </c>
      <c r="AC32" s="29">
        <f>IF(OR(AC28="",AC29="",AND(AC28&lt;=TIME(12,0,0),AC29&lt;=TIME(12,0,0)),AND(AC28&gt;=TIME(13,0,0),AC29&gt;=TIME(13,0,0))),0,VLOOKUP($D27,名簿!$B:$D,3,FALSE))</f>
        <v>0</v>
      </c>
      <c r="AD32" s="29">
        <f>IF(OR(AD28="",AD29="",AND(AD28&lt;=TIME(12,0,0),AD29&lt;=TIME(12,0,0)),AND(AD28&gt;=TIME(13,0,0),AD29&gt;=TIME(13,0,0))),0,VLOOKUP($D27,名簿!$B:$D,3,FALSE))</f>
        <v>4.1666666666666664E-2</v>
      </c>
      <c r="AE32" s="29">
        <f>IF(OR(AE28="",AE29="",AND(AE28&lt;=TIME(12,0,0),AE29&lt;=TIME(12,0,0)),AND(AE28&gt;=TIME(13,0,0),AE29&gt;=TIME(13,0,0))),0,VLOOKUP($D27,名簿!$B:$D,3,FALSE))</f>
        <v>4.1666666666666664E-2</v>
      </c>
      <c r="AF32" s="29">
        <f>IF(OR(AF28="",AF29="",AND(AF28&lt;=TIME(12,0,0),AF29&lt;=TIME(12,0,0)),AND(AF28&gt;=TIME(13,0,0),AF29&gt;=TIME(13,0,0))),0,VLOOKUP($D27,名簿!$B:$D,3,FALSE))</f>
        <v>4.1666666666666664E-2</v>
      </c>
      <c r="AG32" s="29">
        <f>IF(OR(AG28="",AG29="",AND(AG28&lt;=TIME(12,0,0),AG29&lt;=TIME(12,0,0)),AND(AG28&gt;=TIME(13,0,0),AG29&gt;=TIME(13,0,0))),0,VLOOKUP($D27,名簿!$B:$D,3,FALSE))</f>
        <v>0</v>
      </c>
      <c r="AH32" s="29">
        <f>IF(OR(AH28="",AH29="",AND(AH28&lt;=TIME(12,0,0),AH29&lt;=TIME(12,0,0)),AND(AH28&gt;=TIME(13,0,0),AH29&gt;=TIME(13,0,0))),0,VLOOKUP($D27,名簿!$B:$D,3,FALSE))</f>
        <v>4.1666666666666664E-2</v>
      </c>
      <c r="AI32" s="29">
        <f>IF(OR(AI28="",AI29="",AND(AI28&lt;=TIME(12,0,0),AI29&lt;=TIME(12,0,0)),AND(AI28&gt;=TIME(13,0,0),AI29&gt;=TIME(13,0,0))),0,VLOOKUP($D27,名簿!$B:$D,3,FALSE))</f>
        <v>0</v>
      </c>
      <c r="AJ32" s="61"/>
      <c r="AK32" s="15"/>
      <c r="AL32" s="16"/>
      <c r="AM32" s="19"/>
    </row>
    <row r="33" spans="1:39" ht="20.100000000000001" hidden="1" customHeight="1" x14ac:dyDescent="0.15">
      <c r="C33" s="78"/>
      <c r="D33" s="46" t="s">
        <v>5</v>
      </c>
      <c r="E33" s="39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 t="str">
        <f t="shared" ref="V33:AI33" si="3">IF(OR(V28="",V29=""),"",V29-V28-V32)</f>
        <v/>
      </c>
      <c r="W33" s="30">
        <f t="shared" si="3"/>
        <v>0.20833333333333334</v>
      </c>
      <c r="X33" s="30">
        <f t="shared" si="3"/>
        <v>0.29166666666666657</v>
      </c>
      <c r="Y33" s="30">
        <f t="shared" si="3"/>
        <v>0.125</v>
      </c>
      <c r="Z33" s="30">
        <f t="shared" si="3"/>
        <v>0.29166666666666657</v>
      </c>
      <c r="AA33" s="30">
        <f t="shared" si="3"/>
        <v>0.20833333333333334</v>
      </c>
      <c r="AB33" s="30" t="str">
        <f t="shared" si="3"/>
        <v/>
      </c>
      <c r="AC33" s="30" t="str">
        <f t="shared" si="3"/>
        <v/>
      </c>
      <c r="AD33" s="30">
        <f t="shared" si="3"/>
        <v>0.20833333333333334</v>
      </c>
      <c r="AE33" s="30">
        <f t="shared" si="3"/>
        <v>0.29166666666666657</v>
      </c>
      <c r="AF33" s="30">
        <f t="shared" si="3"/>
        <v>0.29166666666666657</v>
      </c>
      <c r="AG33" s="30">
        <f t="shared" si="3"/>
        <v>0.125</v>
      </c>
      <c r="AH33" s="30">
        <f t="shared" si="3"/>
        <v>0.29166666666666657</v>
      </c>
      <c r="AI33" s="30" t="str">
        <f t="shared" si="3"/>
        <v/>
      </c>
      <c r="AJ33" s="61"/>
      <c r="AK33" s="7" t="s">
        <v>5</v>
      </c>
      <c r="AL33" s="16">
        <f>SUM(E33:AI33)</f>
        <v>2.3333333333333326</v>
      </c>
    </row>
    <row r="34" spans="1:39" ht="20.100000000000001" customHeight="1" x14ac:dyDescent="0.15">
      <c r="C34" s="78"/>
      <c r="D34" s="47" t="s">
        <v>23</v>
      </c>
      <c r="E34" s="40">
        <v>0.29166666666666669</v>
      </c>
      <c r="F34" s="31">
        <v>0.29166666666666669</v>
      </c>
      <c r="G34" s="31"/>
      <c r="H34" s="31"/>
      <c r="I34" s="31"/>
      <c r="J34" s="31"/>
      <c r="K34" s="31"/>
      <c r="L34" s="31">
        <v>0.16666666666666666</v>
      </c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>
        <v>8.3333333333333329E-2</v>
      </c>
      <c r="X34" s="31"/>
      <c r="Y34" s="31">
        <v>0.16666666666666666</v>
      </c>
      <c r="Z34" s="31"/>
      <c r="AA34" s="31">
        <v>8.3333333333333329E-2</v>
      </c>
      <c r="AB34" s="31"/>
      <c r="AC34" s="31"/>
      <c r="AD34" s="31">
        <v>8.3333333333333329E-2</v>
      </c>
      <c r="AE34" s="31"/>
      <c r="AF34" s="31"/>
      <c r="AG34" s="31">
        <v>0.16666666666666666</v>
      </c>
      <c r="AH34" s="31"/>
      <c r="AI34" s="31"/>
      <c r="AJ34" s="61"/>
      <c r="AK34" s="15" t="s">
        <v>4</v>
      </c>
      <c r="AL34" s="16">
        <f>SUM(E34:AI34)</f>
        <v>1.3333333333333333</v>
      </c>
      <c r="AM34" s="14"/>
    </row>
    <row r="35" spans="1:39" s="18" customFormat="1" ht="20.100000000000001" customHeight="1" thickBot="1" x14ac:dyDescent="0.2">
      <c r="A35" s="17"/>
      <c r="C35" s="79"/>
      <c r="D35" s="48" t="s">
        <v>24</v>
      </c>
      <c r="E35" s="41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62"/>
      <c r="AK35" s="15"/>
      <c r="AL35" s="16"/>
      <c r="AM35" s="19"/>
    </row>
    <row r="36" spans="1:39" ht="41.25" customHeight="1" x14ac:dyDescent="0.15">
      <c r="C36" s="77" t="str">
        <f>IF(D36="","",VLOOKUP(D36,名簿!$B:$C,2,FALSE))</f>
        <v>指導員</v>
      </c>
      <c r="D36" s="42" t="s">
        <v>59</v>
      </c>
      <c r="E36" s="36" t="s">
        <v>66</v>
      </c>
      <c r="F36" s="36" t="s">
        <v>66</v>
      </c>
      <c r="G36" s="36" t="s">
        <v>70</v>
      </c>
      <c r="H36" s="36" t="s">
        <v>70</v>
      </c>
      <c r="I36" s="36" t="s">
        <v>66</v>
      </c>
      <c r="J36" s="36" t="s">
        <v>66</v>
      </c>
      <c r="K36" s="36" t="s">
        <v>66</v>
      </c>
      <c r="L36" s="36" t="s">
        <v>66</v>
      </c>
      <c r="M36" s="36" t="s">
        <v>66</v>
      </c>
      <c r="N36" s="36" t="s">
        <v>70</v>
      </c>
      <c r="O36" s="36" t="s">
        <v>70</v>
      </c>
      <c r="P36" s="36" t="s">
        <v>66</v>
      </c>
      <c r="Q36" s="36" t="s">
        <v>66</v>
      </c>
      <c r="R36" s="36" t="s">
        <v>19</v>
      </c>
      <c r="S36" s="36" t="s">
        <v>66</v>
      </c>
      <c r="T36" s="36" t="s">
        <v>66</v>
      </c>
      <c r="U36" s="36" t="s">
        <v>70</v>
      </c>
      <c r="V36" s="36" t="s">
        <v>70</v>
      </c>
      <c r="W36" s="36" t="s">
        <v>66</v>
      </c>
      <c r="X36" s="36" t="s">
        <v>66</v>
      </c>
      <c r="Y36" s="36" t="s">
        <v>66</v>
      </c>
      <c r="Z36" s="36" t="s">
        <v>66</v>
      </c>
      <c r="AA36" s="36" t="s">
        <v>66</v>
      </c>
      <c r="AB36" s="36" t="s">
        <v>70</v>
      </c>
      <c r="AC36" s="36" t="s">
        <v>70</v>
      </c>
      <c r="AD36" s="36" t="s">
        <v>66</v>
      </c>
      <c r="AE36" s="36" t="s">
        <v>66</v>
      </c>
      <c r="AF36" s="36" t="s">
        <v>66</v>
      </c>
      <c r="AG36" s="36" t="s">
        <v>66</v>
      </c>
      <c r="AH36" s="36" t="s">
        <v>66</v>
      </c>
      <c r="AI36" s="36"/>
      <c r="AJ36" s="60"/>
      <c r="AK36" s="10" t="s">
        <v>15</v>
      </c>
      <c r="AL36" s="8">
        <f>COUNTIF(E36:AI36,"〇")</f>
        <v>21</v>
      </c>
      <c r="AM36" s="14"/>
    </row>
    <row r="37" spans="1:39" ht="20.100000000000001" customHeight="1" x14ac:dyDescent="0.15">
      <c r="C37" s="78"/>
      <c r="D37" s="44" t="s">
        <v>2</v>
      </c>
      <c r="E37" s="37">
        <v>0.36458333333333331</v>
      </c>
      <c r="F37" s="28">
        <v>0.36458333333333331</v>
      </c>
      <c r="G37" s="28"/>
      <c r="H37" s="28"/>
      <c r="I37" s="28">
        <v>0.36458333333333331</v>
      </c>
      <c r="J37" s="28">
        <v>0.36458333333333331</v>
      </c>
      <c r="K37" s="28">
        <v>0.36458333333333331</v>
      </c>
      <c r="L37" s="28">
        <v>0.36458333333333331</v>
      </c>
      <c r="M37" s="28">
        <v>0.36458333333333331</v>
      </c>
      <c r="N37" s="28"/>
      <c r="O37" s="28"/>
      <c r="P37" s="28">
        <v>0.36458333333333331</v>
      </c>
      <c r="Q37" s="28">
        <v>0.36458333333333331</v>
      </c>
      <c r="R37" s="28"/>
      <c r="S37" s="28">
        <v>0.36458333333333331</v>
      </c>
      <c r="T37" s="28">
        <v>0.36458333333333331</v>
      </c>
      <c r="U37" s="28"/>
      <c r="V37" s="28"/>
      <c r="W37" s="28">
        <v>0.36458333333333331</v>
      </c>
      <c r="X37" s="28">
        <v>0.36458333333333331</v>
      </c>
      <c r="Y37" s="28">
        <v>0.36458333333333331</v>
      </c>
      <c r="Z37" s="28">
        <v>0.36458333333333331</v>
      </c>
      <c r="AA37" s="28">
        <v>0.36458333333333331</v>
      </c>
      <c r="AB37" s="28"/>
      <c r="AC37" s="28"/>
      <c r="AD37" s="28">
        <v>0.36458333333333331</v>
      </c>
      <c r="AE37" s="28">
        <v>0.36458333333333331</v>
      </c>
      <c r="AF37" s="28">
        <v>0.36458333333333331</v>
      </c>
      <c r="AG37" s="28">
        <v>0.36458333333333331</v>
      </c>
      <c r="AH37" s="28">
        <v>0.36458333333333331</v>
      </c>
      <c r="AI37" s="28"/>
      <c r="AJ37" s="61"/>
      <c r="AK37" s="10"/>
      <c r="AM37" s="14"/>
    </row>
    <row r="38" spans="1:39" ht="20.100000000000001" customHeight="1" x14ac:dyDescent="0.15">
      <c r="C38" s="78"/>
      <c r="D38" s="45" t="s">
        <v>3</v>
      </c>
      <c r="E38" s="37">
        <v>0.61458333333333337</v>
      </c>
      <c r="F38" s="28">
        <v>0.61458333333333337</v>
      </c>
      <c r="G38" s="28"/>
      <c r="H38" s="28"/>
      <c r="I38" s="28">
        <v>0.48958333333333331</v>
      </c>
      <c r="J38" s="28">
        <v>0.61458333333333337</v>
      </c>
      <c r="K38" s="28">
        <v>0.61458333333333337</v>
      </c>
      <c r="L38" s="28">
        <v>0.61458333333333337</v>
      </c>
      <c r="M38" s="28">
        <v>0.48958333333333331</v>
      </c>
      <c r="N38" s="28"/>
      <c r="O38" s="28"/>
      <c r="P38" s="28">
        <v>0.61458333333333337</v>
      </c>
      <c r="Q38" s="28">
        <v>0.61458333333333337</v>
      </c>
      <c r="R38" s="28"/>
      <c r="S38" s="28">
        <v>0.61458333333333337</v>
      </c>
      <c r="T38" s="28">
        <v>0.61458333333333337</v>
      </c>
      <c r="U38" s="28"/>
      <c r="V38" s="28"/>
      <c r="W38" s="28">
        <v>0.61458333333333337</v>
      </c>
      <c r="X38" s="28">
        <v>0.61458333333333337</v>
      </c>
      <c r="Y38" s="28">
        <v>0.61458333333333337</v>
      </c>
      <c r="Z38" s="28">
        <v>0.61458333333333337</v>
      </c>
      <c r="AA38" s="28">
        <v>0.61458333333333337</v>
      </c>
      <c r="AB38" s="28"/>
      <c r="AC38" s="28"/>
      <c r="AD38" s="28">
        <v>0.61458333333333337</v>
      </c>
      <c r="AE38" s="28">
        <v>0.61458333333333337</v>
      </c>
      <c r="AF38" s="28">
        <v>0.61458333333333337</v>
      </c>
      <c r="AG38" s="28">
        <v>0.61458333333333337</v>
      </c>
      <c r="AH38" s="28">
        <v>0.48958333333333331</v>
      </c>
      <c r="AI38" s="28"/>
      <c r="AJ38" s="61"/>
      <c r="AK38" s="15"/>
      <c r="AL38" s="16"/>
      <c r="AM38" s="14"/>
    </row>
    <row r="39" spans="1:39" ht="20.100000000000001" customHeight="1" x14ac:dyDescent="0.15">
      <c r="C39" s="78"/>
      <c r="D39" s="43" t="s">
        <v>25</v>
      </c>
      <c r="E39" s="37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61"/>
      <c r="AK39" s="10"/>
      <c r="AM39" s="14"/>
    </row>
    <row r="40" spans="1:39" ht="20.100000000000001" customHeight="1" x14ac:dyDescent="0.15">
      <c r="C40" s="78"/>
      <c r="D40" s="43" t="s">
        <v>26</v>
      </c>
      <c r="E40" s="37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61"/>
      <c r="AK40" s="15"/>
      <c r="AL40" s="16"/>
      <c r="AM40" s="14"/>
    </row>
    <row r="41" spans="1:39" s="18" customFormat="1" ht="20.100000000000001" hidden="1" customHeight="1" x14ac:dyDescent="0.15">
      <c r="A41" s="17"/>
      <c r="C41" s="78"/>
      <c r="D41" s="45" t="s">
        <v>11</v>
      </c>
      <c r="E41" s="38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>
        <f>IF(OR(V37="",V38="",AND(V37&lt;=TIME(12,0,0),V38&lt;=TIME(12,0,0)),AND(V37&gt;=TIME(13,0,0),V38&gt;=TIME(13,0,0))),0,VLOOKUP($D36,名簿!$B:$D,3,FALSE))</f>
        <v>0</v>
      </c>
      <c r="W41" s="29">
        <f>IF(OR(W37="",W38="",AND(W37&lt;=TIME(12,0,0),W38&lt;=TIME(12,0,0)),AND(W37&gt;=TIME(13,0,0),W38&gt;=TIME(13,0,0))),0,VLOOKUP($D36,名簿!$B:$D,3,FALSE))</f>
        <v>4.1666666666666664E-2</v>
      </c>
      <c r="X41" s="29">
        <f>IF(OR(X37="",X38="",AND(X37&lt;=TIME(12,0,0),X38&lt;=TIME(12,0,0)),AND(X37&gt;=TIME(13,0,0),X38&gt;=TIME(13,0,0))),0,VLOOKUP($D36,名簿!$B:$D,3,FALSE))</f>
        <v>4.1666666666666664E-2</v>
      </c>
      <c r="Y41" s="29">
        <f>IF(OR(Y37="",Y38="",AND(Y37&lt;=TIME(12,0,0),Y38&lt;=TIME(12,0,0)),AND(Y37&gt;=TIME(13,0,0),Y38&gt;=TIME(13,0,0))),0,VLOOKUP($D36,名簿!$B:$D,3,FALSE))</f>
        <v>4.1666666666666664E-2</v>
      </c>
      <c r="Z41" s="29">
        <f>IF(OR(Z37="",Z38="",AND(Z37&lt;=TIME(12,0,0),Z38&lt;=TIME(12,0,0)),AND(Z37&gt;=TIME(13,0,0),Z38&gt;=TIME(13,0,0))),0,VLOOKUP($D36,名簿!$B:$D,3,FALSE))</f>
        <v>4.1666666666666664E-2</v>
      </c>
      <c r="AA41" s="29">
        <f>IF(OR(AA37="",AA38="",AND(AA37&lt;=TIME(12,0,0),AA38&lt;=TIME(12,0,0)),AND(AA37&gt;=TIME(13,0,0),AA38&gt;=TIME(13,0,0))),0,VLOOKUP($D36,名簿!$B:$D,3,FALSE))</f>
        <v>4.1666666666666664E-2</v>
      </c>
      <c r="AB41" s="29">
        <f>IF(OR(AB37="",AB38="",AND(AB37&lt;=TIME(12,0,0),AB38&lt;=TIME(12,0,0)),AND(AB37&gt;=TIME(13,0,0),AB38&gt;=TIME(13,0,0))),0,VLOOKUP($D36,名簿!$B:$D,3,FALSE))</f>
        <v>0</v>
      </c>
      <c r="AC41" s="29">
        <f>IF(OR(AC37="",AC38="",AND(AC37&lt;=TIME(12,0,0),AC38&lt;=TIME(12,0,0)),AND(AC37&gt;=TIME(13,0,0),AC38&gt;=TIME(13,0,0))),0,VLOOKUP($D36,名簿!$B:$D,3,FALSE))</f>
        <v>0</v>
      </c>
      <c r="AD41" s="29">
        <f>IF(OR(AD37="",AD38="",AND(AD37&lt;=TIME(12,0,0),AD38&lt;=TIME(12,0,0)),AND(AD37&gt;=TIME(13,0,0),AD38&gt;=TIME(13,0,0))),0,VLOOKUP($D36,名簿!$B:$D,3,FALSE))</f>
        <v>4.1666666666666664E-2</v>
      </c>
      <c r="AE41" s="29">
        <f>IF(OR(AE37="",AE38="",AND(AE37&lt;=TIME(12,0,0),AE38&lt;=TIME(12,0,0)),AND(AE37&gt;=TIME(13,0,0),AE38&gt;=TIME(13,0,0))),0,VLOOKUP($D36,名簿!$B:$D,3,FALSE))</f>
        <v>4.1666666666666664E-2</v>
      </c>
      <c r="AF41" s="29">
        <f>IF(OR(AF37="",AF38="",AND(AF37&lt;=TIME(12,0,0),AF38&lt;=TIME(12,0,0)),AND(AF37&gt;=TIME(13,0,0),AF38&gt;=TIME(13,0,0))),0,VLOOKUP($D36,名簿!$B:$D,3,FALSE))</f>
        <v>4.1666666666666664E-2</v>
      </c>
      <c r="AG41" s="29">
        <f>IF(OR(AG37="",AG38="",AND(AG37&lt;=TIME(12,0,0),AG38&lt;=TIME(12,0,0)),AND(AG37&gt;=TIME(13,0,0),AG38&gt;=TIME(13,0,0))),0,VLOOKUP($D36,名簿!$B:$D,3,FALSE))</f>
        <v>4.1666666666666664E-2</v>
      </c>
      <c r="AH41" s="29">
        <f>IF(OR(AH37="",AH38="",AND(AH37&lt;=TIME(12,0,0),AH38&lt;=TIME(12,0,0)),AND(AH37&gt;=TIME(13,0,0),AH38&gt;=TIME(13,0,0))),0,VLOOKUP($D36,名簿!$B:$D,3,FALSE))</f>
        <v>0</v>
      </c>
      <c r="AI41" s="29">
        <f>IF(OR(AI37="",AI38="",AND(AI37&lt;=TIME(12,0,0),AI38&lt;=TIME(12,0,0)),AND(AI37&gt;=TIME(13,0,0),AI38&gt;=TIME(13,0,0))),0,VLOOKUP($D36,名簿!$B:$D,3,FALSE))</f>
        <v>0</v>
      </c>
      <c r="AJ41" s="61"/>
      <c r="AK41" s="15"/>
      <c r="AL41" s="16"/>
      <c r="AM41" s="19"/>
    </row>
    <row r="42" spans="1:39" ht="20.100000000000001" hidden="1" customHeight="1" x14ac:dyDescent="0.15">
      <c r="C42" s="78"/>
      <c r="D42" s="46" t="s">
        <v>5</v>
      </c>
      <c r="E42" s="39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 t="str">
        <f t="shared" ref="V42:AI42" si="4">IF(OR(V37="",V38=""),"",V38-V37-V41)</f>
        <v/>
      </c>
      <c r="W42" s="30">
        <f t="shared" si="4"/>
        <v>0.2083333333333334</v>
      </c>
      <c r="X42" s="30">
        <f t="shared" si="4"/>
        <v>0.2083333333333334</v>
      </c>
      <c r="Y42" s="30">
        <f t="shared" si="4"/>
        <v>0.2083333333333334</v>
      </c>
      <c r="Z42" s="30">
        <f t="shared" si="4"/>
        <v>0.2083333333333334</v>
      </c>
      <c r="AA42" s="30">
        <f t="shared" si="4"/>
        <v>0.2083333333333334</v>
      </c>
      <c r="AB42" s="30" t="str">
        <f t="shared" si="4"/>
        <v/>
      </c>
      <c r="AC42" s="30" t="str">
        <f t="shared" si="4"/>
        <v/>
      </c>
      <c r="AD42" s="30">
        <f t="shared" si="4"/>
        <v>0.2083333333333334</v>
      </c>
      <c r="AE42" s="30">
        <f t="shared" si="4"/>
        <v>0.2083333333333334</v>
      </c>
      <c r="AF42" s="30">
        <f t="shared" si="4"/>
        <v>0.2083333333333334</v>
      </c>
      <c r="AG42" s="30">
        <f t="shared" si="4"/>
        <v>0.2083333333333334</v>
      </c>
      <c r="AH42" s="30">
        <f t="shared" si="4"/>
        <v>0.125</v>
      </c>
      <c r="AI42" s="30" t="str">
        <f t="shared" si="4"/>
        <v/>
      </c>
      <c r="AJ42" s="61"/>
      <c r="AK42" s="7" t="s">
        <v>5</v>
      </c>
      <c r="AL42" s="16">
        <f>SUM(E42:AI42)</f>
        <v>2.0000000000000009</v>
      </c>
    </row>
    <row r="43" spans="1:39" ht="20.100000000000001" customHeight="1" x14ac:dyDescent="0.15">
      <c r="C43" s="78"/>
      <c r="D43" s="47" t="s">
        <v>23</v>
      </c>
      <c r="E43" s="40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61"/>
      <c r="AK43" s="15" t="s">
        <v>4</v>
      </c>
      <c r="AL43" s="16">
        <f>SUM(E43:AI43)</f>
        <v>0</v>
      </c>
      <c r="AM43" s="14"/>
    </row>
    <row r="44" spans="1:39" s="18" customFormat="1" ht="20.100000000000001" customHeight="1" thickBot="1" x14ac:dyDescent="0.2">
      <c r="A44" s="17"/>
      <c r="C44" s="79"/>
      <c r="D44" s="48" t="s">
        <v>24</v>
      </c>
      <c r="E44" s="41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62"/>
      <c r="AK44" s="15"/>
      <c r="AL44" s="16"/>
      <c r="AM44" s="19"/>
    </row>
    <row r="46" spans="1:39" x14ac:dyDescent="0.15">
      <c r="G46" s="20"/>
      <c r="H46" s="21"/>
      <c r="N46" s="20"/>
      <c r="O46" s="21"/>
      <c r="U46" s="20"/>
      <c r="V46" s="21"/>
      <c r="AB46" s="20"/>
      <c r="AC46" s="21"/>
      <c r="AK46" s="13"/>
    </row>
  </sheetData>
  <sheetProtection formatCells="0" formatColumns="0" formatRows="0" selectLockedCells="1"/>
  <mergeCells count="16">
    <mergeCell ref="E1:T4"/>
    <mergeCell ref="C5:D5"/>
    <mergeCell ref="E5:G5"/>
    <mergeCell ref="N5:Q5"/>
    <mergeCell ref="R5:S5"/>
    <mergeCell ref="C36:C44"/>
    <mergeCell ref="AJ36:AJ44"/>
    <mergeCell ref="AJ7:AJ8"/>
    <mergeCell ref="C9:C17"/>
    <mergeCell ref="AJ9:AJ17"/>
    <mergeCell ref="C18:C26"/>
    <mergeCell ref="AJ18:AJ26"/>
    <mergeCell ref="C27:C35"/>
    <mergeCell ref="AJ27:AJ35"/>
    <mergeCell ref="C7:C8"/>
    <mergeCell ref="D7:D8"/>
  </mergeCells>
  <phoneticPr fontId="1"/>
  <conditionalFormatting sqref="E8:AI8">
    <cfRule type="expression" dxfId="19" priority="1" stopIfTrue="1">
      <formula>WEEKDAY(E8,1)=7</formula>
    </cfRule>
    <cfRule type="expression" dxfId="18" priority="2" stopIfTrue="1">
      <formula>WEEKDAY(E8,1)=1</formula>
    </cfRule>
  </conditionalFormatting>
  <dataValidations count="1">
    <dataValidation imeMode="off" allowBlank="1" showInputMessage="1" showErrorMessage="1" sqref="A1:A2" xr:uid="{071C6DC6-70B1-4291-8CDF-E90420B5CD83}"/>
  </dataValidations>
  <printOptions horizontalCentered="1"/>
  <pageMargins left="0.9055118110236221" right="0.51181102362204722" top="0.55118110236220474" bottom="0.55118110236220474" header="0.31496062992125984" footer="0.31496062992125984"/>
  <pageSetup paperSize="8" scale="7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86D64A8-4E45-4825-A5A9-756A227D31C3}">
          <x14:formula1>
            <xm:f>名簿!$B$4:$B$28</xm:f>
          </x14:formula1>
          <xm:sqref>D9 D18 D27 D36</xm:sqref>
        </x14:dataValidation>
        <x14:dataValidation type="list" allowBlank="1" showInputMessage="1" showErrorMessage="1" xr:uid="{66C76DD7-8305-4EE2-88E7-5FF2E6F535C3}">
          <x14:formula1>
            <xm:f>設定項目!$D$2:$D$10</xm:f>
          </x14:formula1>
          <xm:sqref>E9:AI9 E36:AI36 E27:AI27 E18:AI18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CF40F-91C1-4EA6-8545-730BA0A1A9E6}">
  <sheetPr>
    <tabColor rgb="FFFFC000"/>
    <pageSetUpPr fitToPage="1"/>
  </sheetPr>
  <dimension ref="A1:AM46"/>
  <sheetViews>
    <sheetView view="pageBreakPreview" topLeftCell="I1" zoomScale="85" zoomScaleNormal="90" zoomScaleSheetLayoutView="85" workbookViewId="0">
      <pane ySplit="8" topLeftCell="A9" activePane="bottomLeft" state="frozen"/>
      <selection activeCell="E36" sqref="E36:AI36"/>
      <selection pane="bottomLeft" activeCell="V36" sqref="V36"/>
    </sheetView>
  </sheetViews>
  <sheetFormatPr defaultColWidth="8.625" defaultRowHeight="13.5" x14ac:dyDescent="0.15"/>
  <cols>
    <col min="1" max="1" width="13.25" style="8" bestFit="1" customWidth="1"/>
    <col min="2" max="2" width="8.625" style="7"/>
    <col min="3" max="3" width="10.625" style="7" customWidth="1"/>
    <col min="4" max="4" width="14.75" style="7" customWidth="1"/>
    <col min="5" max="5" width="7.5" style="7" bestFit="1" customWidth="1"/>
    <col min="6" max="6" width="8.25" style="7" customWidth="1"/>
    <col min="7" max="7" width="6.875" style="7" bestFit="1" customWidth="1"/>
    <col min="8" max="9" width="7.5" style="7" bestFit="1" customWidth="1"/>
    <col min="10" max="10" width="7.5" style="7" customWidth="1"/>
    <col min="11" max="30" width="7.5" style="7" bestFit="1" customWidth="1"/>
    <col min="31" max="31" width="8.25" style="7" bestFit="1" customWidth="1"/>
    <col min="32" max="35" width="7.5" style="7" bestFit="1" customWidth="1"/>
    <col min="36" max="36" width="21.25" style="7" customWidth="1"/>
    <col min="37" max="37" width="9.125" style="8" bestFit="1" customWidth="1"/>
    <col min="38" max="38" width="11.25" style="8" bestFit="1" customWidth="1"/>
    <col min="39" max="39" width="4.625" style="7" customWidth="1"/>
    <col min="40" max="16384" width="8.625" style="7"/>
  </cols>
  <sheetData>
    <row r="1" spans="1:39" ht="23.25" customHeight="1" x14ac:dyDescent="0.15">
      <c r="A1" s="22">
        <v>2023</v>
      </c>
      <c r="B1" s="7" t="s">
        <v>7</v>
      </c>
      <c r="E1" s="68" t="s">
        <v>29</v>
      </c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70"/>
      <c r="U1"/>
      <c r="V1"/>
      <c r="W1"/>
      <c r="X1"/>
      <c r="Y1"/>
    </row>
    <row r="2" spans="1:39" ht="23.25" x14ac:dyDescent="0.15">
      <c r="A2" s="22">
        <v>7</v>
      </c>
      <c r="B2" s="7" t="s">
        <v>8</v>
      </c>
      <c r="E2" s="71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3"/>
      <c r="U2"/>
      <c r="V2"/>
      <c r="W2"/>
      <c r="X2"/>
      <c r="Y2"/>
    </row>
    <row r="3" spans="1:39" x14ac:dyDescent="0.15">
      <c r="E3" s="71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3"/>
    </row>
    <row r="4" spans="1:39" ht="14.25" thickBot="1" x14ac:dyDescent="0.2">
      <c r="E4" s="74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6"/>
    </row>
    <row r="5" spans="1:39" ht="35.25" customHeight="1" thickBot="1" x14ac:dyDescent="0.2">
      <c r="C5" s="64" t="s">
        <v>1</v>
      </c>
      <c r="D5" s="64"/>
      <c r="E5" s="63">
        <f>DATE($A$1,$A$2,1)</f>
        <v>45108</v>
      </c>
      <c r="F5" s="63"/>
      <c r="G5" s="63"/>
      <c r="N5" s="65"/>
      <c r="O5" s="65"/>
      <c r="P5" s="65"/>
      <c r="Q5" s="65"/>
      <c r="R5" s="65"/>
      <c r="S5" s="65"/>
      <c r="W5" s="9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10"/>
      <c r="AM5" s="9"/>
    </row>
    <row r="6" spans="1:39" ht="32.25" customHeight="1" thickBot="1" x14ac:dyDescent="0.2">
      <c r="C6" s="23"/>
      <c r="D6" s="23"/>
      <c r="E6" s="27"/>
      <c r="F6" s="27"/>
      <c r="G6" s="27"/>
      <c r="N6" s="9"/>
      <c r="O6" s="9"/>
      <c r="P6" s="9"/>
      <c r="Q6" s="9"/>
      <c r="R6" s="9"/>
      <c r="S6" s="9"/>
      <c r="W6" s="9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10"/>
      <c r="AM6" s="9"/>
    </row>
    <row r="7" spans="1:39" ht="27" customHeight="1" x14ac:dyDescent="0.15">
      <c r="C7" s="80" t="s">
        <v>14</v>
      </c>
      <c r="D7" s="80" t="s">
        <v>0</v>
      </c>
      <c r="E7" s="34">
        <f>DATE($A$1,$A$2,1)</f>
        <v>45108</v>
      </c>
      <c r="F7" s="11">
        <f>E7+1</f>
        <v>45109</v>
      </c>
      <c r="G7" s="11">
        <f t="shared" ref="G7:AF7" si="0">F7+1</f>
        <v>45110</v>
      </c>
      <c r="H7" s="11">
        <f t="shared" si="0"/>
        <v>45111</v>
      </c>
      <c r="I7" s="11">
        <f t="shared" si="0"/>
        <v>45112</v>
      </c>
      <c r="J7" s="11">
        <f t="shared" si="0"/>
        <v>45113</v>
      </c>
      <c r="K7" s="11">
        <f t="shared" si="0"/>
        <v>45114</v>
      </c>
      <c r="L7" s="11">
        <f t="shared" si="0"/>
        <v>45115</v>
      </c>
      <c r="M7" s="11">
        <f t="shared" si="0"/>
        <v>45116</v>
      </c>
      <c r="N7" s="11">
        <f t="shared" si="0"/>
        <v>45117</v>
      </c>
      <c r="O7" s="11">
        <f t="shared" si="0"/>
        <v>45118</v>
      </c>
      <c r="P7" s="11">
        <f t="shared" si="0"/>
        <v>45119</v>
      </c>
      <c r="Q7" s="11">
        <f t="shared" si="0"/>
        <v>45120</v>
      </c>
      <c r="R7" s="11">
        <f t="shared" si="0"/>
        <v>45121</v>
      </c>
      <c r="S7" s="11">
        <f t="shared" si="0"/>
        <v>45122</v>
      </c>
      <c r="T7" s="11">
        <f t="shared" si="0"/>
        <v>45123</v>
      </c>
      <c r="U7" s="11">
        <f t="shared" si="0"/>
        <v>45124</v>
      </c>
      <c r="V7" s="11">
        <f t="shared" si="0"/>
        <v>45125</v>
      </c>
      <c r="W7" s="11">
        <f t="shared" si="0"/>
        <v>45126</v>
      </c>
      <c r="X7" s="11">
        <f t="shared" si="0"/>
        <v>45127</v>
      </c>
      <c r="Y7" s="11">
        <f t="shared" si="0"/>
        <v>45128</v>
      </c>
      <c r="Z7" s="11">
        <f t="shared" si="0"/>
        <v>45129</v>
      </c>
      <c r="AA7" s="11">
        <f t="shared" si="0"/>
        <v>45130</v>
      </c>
      <c r="AB7" s="11">
        <f t="shared" si="0"/>
        <v>45131</v>
      </c>
      <c r="AC7" s="11">
        <f t="shared" si="0"/>
        <v>45132</v>
      </c>
      <c r="AD7" s="11">
        <f t="shared" si="0"/>
        <v>45133</v>
      </c>
      <c r="AE7" s="11">
        <f t="shared" si="0"/>
        <v>45134</v>
      </c>
      <c r="AF7" s="11">
        <f t="shared" si="0"/>
        <v>45135</v>
      </c>
      <c r="AG7" s="11">
        <f>IF(MONTH(AF7+1)=MONTH(AF7),AF7+1,"")</f>
        <v>45136</v>
      </c>
      <c r="AH7" s="11">
        <f>IF(AG7="","",IF(MONTH(AG7+1)=MONTH(AG7),AG7+1,""))</f>
        <v>45137</v>
      </c>
      <c r="AI7" s="11">
        <f>IF(AH7="","",IF(MONTH(AH7+1)=MONTH(AH7),AH7+1,""))</f>
        <v>45138</v>
      </c>
      <c r="AJ7" s="66" t="s">
        <v>27</v>
      </c>
      <c r="AK7" s="10"/>
      <c r="AM7" s="10"/>
    </row>
    <row r="8" spans="1:39" ht="27" customHeight="1" thickBot="1" x14ac:dyDescent="0.2">
      <c r="C8" s="81"/>
      <c r="D8" s="81"/>
      <c r="E8" s="35">
        <f>IF(E7="","",E7)</f>
        <v>45108</v>
      </c>
      <c r="F8" s="26">
        <f t="shared" ref="F8:AI8" si="1">IF(F7="","",F7)</f>
        <v>45109</v>
      </c>
      <c r="G8" s="26">
        <f t="shared" si="1"/>
        <v>45110</v>
      </c>
      <c r="H8" s="26">
        <f t="shared" si="1"/>
        <v>45111</v>
      </c>
      <c r="I8" s="26">
        <f t="shared" si="1"/>
        <v>45112</v>
      </c>
      <c r="J8" s="26">
        <f t="shared" si="1"/>
        <v>45113</v>
      </c>
      <c r="K8" s="26">
        <f t="shared" si="1"/>
        <v>45114</v>
      </c>
      <c r="L8" s="26">
        <f t="shared" si="1"/>
        <v>45115</v>
      </c>
      <c r="M8" s="26">
        <f t="shared" si="1"/>
        <v>45116</v>
      </c>
      <c r="N8" s="26">
        <f t="shared" si="1"/>
        <v>45117</v>
      </c>
      <c r="O8" s="26">
        <f t="shared" si="1"/>
        <v>45118</v>
      </c>
      <c r="P8" s="26">
        <f t="shared" si="1"/>
        <v>45119</v>
      </c>
      <c r="Q8" s="26">
        <f t="shared" si="1"/>
        <v>45120</v>
      </c>
      <c r="R8" s="26">
        <f t="shared" si="1"/>
        <v>45121</v>
      </c>
      <c r="S8" s="26">
        <f t="shared" si="1"/>
        <v>45122</v>
      </c>
      <c r="T8" s="26">
        <f t="shared" si="1"/>
        <v>45123</v>
      </c>
      <c r="U8" s="26">
        <f t="shared" si="1"/>
        <v>45124</v>
      </c>
      <c r="V8" s="26">
        <f t="shared" si="1"/>
        <v>45125</v>
      </c>
      <c r="W8" s="26">
        <f t="shared" si="1"/>
        <v>45126</v>
      </c>
      <c r="X8" s="26">
        <f t="shared" si="1"/>
        <v>45127</v>
      </c>
      <c r="Y8" s="26">
        <f t="shared" si="1"/>
        <v>45128</v>
      </c>
      <c r="Z8" s="26">
        <f t="shared" si="1"/>
        <v>45129</v>
      </c>
      <c r="AA8" s="26">
        <f t="shared" si="1"/>
        <v>45130</v>
      </c>
      <c r="AB8" s="26">
        <f t="shared" si="1"/>
        <v>45131</v>
      </c>
      <c r="AC8" s="26">
        <f t="shared" si="1"/>
        <v>45132</v>
      </c>
      <c r="AD8" s="26">
        <f t="shared" si="1"/>
        <v>45133</v>
      </c>
      <c r="AE8" s="26">
        <f t="shared" si="1"/>
        <v>45134</v>
      </c>
      <c r="AF8" s="26">
        <f t="shared" si="1"/>
        <v>45135</v>
      </c>
      <c r="AG8" s="26">
        <f t="shared" si="1"/>
        <v>45136</v>
      </c>
      <c r="AH8" s="26">
        <f t="shared" si="1"/>
        <v>45137</v>
      </c>
      <c r="AI8" s="26">
        <f t="shared" si="1"/>
        <v>45138</v>
      </c>
      <c r="AJ8" s="67"/>
      <c r="AK8" s="12"/>
      <c r="AL8" s="13"/>
      <c r="AM8" s="14"/>
    </row>
    <row r="9" spans="1:39" ht="41.25" customHeight="1" x14ac:dyDescent="0.15">
      <c r="C9" s="77" t="str">
        <f>IF(D9="","",VLOOKUP(D9,名簿!$B:$C,2,FALSE))</f>
        <v>事務員</v>
      </c>
      <c r="D9" s="42" t="s">
        <v>64</v>
      </c>
      <c r="E9" s="36" t="s">
        <v>70</v>
      </c>
      <c r="F9" s="36" t="s">
        <v>70</v>
      </c>
      <c r="G9" s="36" t="s">
        <v>66</v>
      </c>
      <c r="H9" s="36" t="s">
        <v>66</v>
      </c>
      <c r="I9" s="36" t="s">
        <v>66</v>
      </c>
      <c r="J9" s="36" t="s">
        <v>66</v>
      </c>
      <c r="K9" s="36" t="s">
        <v>66</v>
      </c>
      <c r="L9" s="36" t="s">
        <v>70</v>
      </c>
      <c r="M9" s="36" t="s">
        <v>66</v>
      </c>
      <c r="N9" s="36" t="s">
        <v>20</v>
      </c>
      <c r="O9" s="36" t="s">
        <v>66</v>
      </c>
      <c r="P9" s="36" t="s">
        <v>66</v>
      </c>
      <c r="Q9" s="36" t="s">
        <v>66</v>
      </c>
      <c r="R9" s="36" t="s">
        <v>66</v>
      </c>
      <c r="S9" s="36" t="s">
        <v>70</v>
      </c>
      <c r="T9" s="36" t="s">
        <v>70</v>
      </c>
      <c r="U9" s="36" t="s">
        <v>70</v>
      </c>
      <c r="V9" s="36" t="s">
        <v>66</v>
      </c>
      <c r="W9" s="36" t="s">
        <v>66</v>
      </c>
      <c r="X9" s="36" t="s">
        <v>66</v>
      </c>
      <c r="Y9" s="36" t="s">
        <v>66</v>
      </c>
      <c r="Z9" s="36" t="s">
        <v>70</v>
      </c>
      <c r="AA9" s="36" t="s">
        <v>70</v>
      </c>
      <c r="AB9" s="36" t="s">
        <v>66</v>
      </c>
      <c r="AC9" s="36" t="s">
        <v>66</v>
      </c>
      <c r="AD9" s="36" t="s">
        <v>66</v>
      </c>
      <c r="AE9" s="36" t="s">
        <v>66</v>
      </c>
      <c r="AF9" s="36" t="s">
        <v>66</v>
      </c>
      <c r="AG9" s="36" t="s">
        <v>70</v>
      </c>
      <c r="AH9" s="36" t="s">
        <v>66</v>
      </c>
      <c r="AI9" s="36" t="s">
        <v>66</v>
      </c>
      <c r="AJ9" s="56" t="s">
        <v>72</v>
      </c>
      <c r="AK9" s="10" t="s">
        <v>15</v>
      </c>
      <c r="AL9" s="8">
        <f>COUNTIF(E9:AI9,"〇")</f>
        <v>21</v>
      </c>
      <c r="AM9" s="14"/>
    </row>
    <row r="10" spans="1:39" ht="20.100000000000001" customHeight="1" x14ac:dyDescent="0.15">
      <c r="C10" s="78"/>
      <c r="D10" s="44" t="s">
        <v>2</v>
      </c>
      <c r="E10" s="37"/>
      <c r="F10" s="28"/>
      <c r="G10" s="28">
        <v>0.36805555555555558</v>
      </c>
      <c r="H10" s="28">
        <v>0.36805555555555558</v>
      </c>
      <c r="I10" s="28">
        <v>0.36805555555555558</v>
      </c>
      <c r="J10" s="28">
        <v>0.36805555555555558</v>
      </c>
      <c r="K10" s="28">
        <v>0.36805555555555558</v>
      </c>
      <c r="L10" s="28"/>
      <c r="M10" s="28">
        <v>0.36805555555555558</v>
      </c>
      <c r="N10" s="28"/>
      <c r="O10" s="28">
        <v>0.36805555555555558</v>
      </c>
      <c r="P10" s="28">
        <v>0.36805555555555558</v>
      </c>
      <c r="Q10" s="28">
        <v>0.36805555555555558</v>
      </c>
      <c r="R10" s="28">
        <v>0.36805555555555558</v>
      </c>
      <c r="S10" s="28"/>
      <c r="T10" s="28"/>
      <c r="U10" s="28"/>
      <c r="V10" s="28">
        <v>0.36805555555555558</v>
      </c>
      <c r="W10" s="28">
        <v>0.36805555555555558</v>
      </c>
      <c r="X10" s="28">
        <v>0.36805555555555558</v>
      </c>
      <c r="Y10" s="28">
        <v>0.36805555555555558</v>
      </c>
      <c r="Z10" s="28"/>
      <c r="AA10" s="28"/>
      <c r="AB10" s="28">
        <v>0.36805555555555558</v>
      </c>
      <c r="AC10" s="28">
        <v>0.36805555555555558</v>
      </c>
      <c r="AD10" s="28">
        <v>0.36805555555555558</v>
      </c>
      <c r="AE10" s="28">
        <v>0.36805555555555558</v>
      </c>
      <c r="AF10" s="28">
        <v>0.36805555555555558</v>
      </c>
      <c r="AG10" s="28"/>
      <c r="AH10" s="28">
        <v>0.3125</v>
      </c>
      <c r="AI10" s="28">
        <v>0.36805555555555558</v>
      </c>
      <c r="AJ10" s="54"/>
      <c r="AK10" s="10"/>
      <c r="AM10" s="14"/>
    </row>
    <row r="11" spans="1:39" ht="20.100000000000001" customHeight="1" x14ac:dyDescent="0.15">
      <c r="C11" s="78"/>
      <c r="D11" s="45" t="s">
        <v>3</v>
      </c>
      <c r="E11" s="37"/>
      <c r="F11" s="28"/>
      <c r="G11" s="28">
        <v>0.70138888888888884</v>
      </c>
      <c r="H11" s="28">
        <v>0.70138888888888884</v>
      </c>
      <c r="I11" s="28">
        <v>0.70138888888888884</v>
      </c>
      <c r="J11" s="28">
        <v>0.70138888888888884</v>
      </c>
      <c r="K11" s="28">
        <v>0.70138888888888884</v>
      </c>
      <c r="L11" s="28"/>
      <c r="M11" s="28">
        <v>0.70138888888888884</v>
      </c>
      <c r="N11" s="28"/>
      <c r="O11" s="28">
        <v>0.70138888888888884</v>
      </c>
      <c r="P11" s="28">
        <v>0.70138888888888884</v>
      </c>
      <c r="Q11" s="28">
        <v>0.70138888888888884</v>
      </c>
      <c r="R11" s="28">
        <v>0.70138888888888884</v>
      </c>
      <c r="S11" s="28"/>
      <c r="T11" s="28"/>
      <c r="U11" s="28"/>
      <c r="V11" s="28">
        <v>0.70138888888888884</v>
      </c>
      <c r="W11" s="28">
        <v>0.70138888888888884</v>
      </c>
      <c r="X11" s="28">
        <v>0.70138888888888884</v>
      </c>
      <c r="Y11" s="28">
        <v>0.70138888888888884</v>
      </c>
      <c r="Z11" s="28"/>
      <c r="AA11" s="28"/>
      <c r="AB11" s="28">
        <v>0.70138888888888884</v>
      </c>
      <c r="AC11" s="28">
        <v>0.70138888888888884</v>
      </c>
      <c r="AD11" s="28">
        <v>0.70138888888888884</v>
      </c>
      <c r="AE11" s="28">
        <v>0.70138888888888884</v>
      </c>
      <c r="AF11" s="28">
        <v>0.70138888888888884</v>
      </c>
      <c r="AG11" s="28"/>
      <c r="AH11" s="28">
        <v>0.54166666666666663</v>
      </c>
      <c r="AI11" s="28">
        <v>0.70138888888888884</v>
      </c>
      <c r="AJ11" s="54"/>
      <c r="AK11" s="15"/>
      <c r="AL11" s="16"/>
      <c r="AM11" s="14"/>
    </row>
    <row r="12" spans="1:39" ht="20.100000000000001" customHeight="1" x14ac:dyDescent="0.15">
      <c r="C12" s="78"/>
      <c r="D12" s="43" t="s">
        <v>25</v>
      </c>
      <c r="E12" s="37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54"/>
      <c r="AK12" s="10"/>
      <c r="AM12" s="14"/>
    </row>
    <row r="13" spans="1:39" ht="20.100000000000001" customHeight="1" x14ac:dyDescent="0.15">
      <c r="C13" s="78"/>
      <c r="D13" s="43" t="s">
        <v>26</v>
      </c>
      <c r="E13" s="37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54"/>
      <c r="AK13" s="15"/>
      <c r="AL13" s="16"/>
      <c r="AM13" s="14"/>
    </row>
    <row r="14" spans="1:39" s="18" customFormat="1" ht="20.100000000000001" hidden="1" customHeight="1" x14ac:dyDescent="0.15">
      <c r="A14" s="17"/>
      <c r="C14" s="78"/>
      <c r="D14" s="45" t="s">
        <v>11</v>
      </c>
      <c r="E14" s="38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54"/>
      <c r="AK14" s="15"/>
      <c r="AL14" s="16"/>
      <c r="AM14" s="19"/>
    </row>
    <row r="15" spans="1:39" ht="20.100000000000001" hidden="1" customHeight="1" x14ac:dyDescent="0.15">
      <c r="C15" s="78"/>
      <c r="D15" s="46" t="s">
        <v>5</v>
      </c>
      <c r="E15" s="39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54"/>
      <c r="AK15" s="7" t="s">
        <v>5</v>
      </c>
      <c r="AL15" s="16">
        <f>SUM(E15:AI15)</f>
        <v>0</v>
      </c>
    </row>
    <row r="16" spans="1:39" ht="20.100000000000001" customHeight="1" x14ac:dyDescent="0.15">
      <c r="C16" s="78"/>
      <c r="D16" s="47" t="s">
        <v>23</v>
      </c>
      <c r="E16" s="40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54"/>
      <c r="AK16" s="15" t="s">
        <v>4</v>
      </c>
      <c r="AL16" s="16">
        <f>SUM(E16:AI16)</f>
        <v>0</v>
      </c>
      <c r="AM16" s="14"/>
    </row>
    <row r="17" spans="1:39" s="18" customFormat="1" ht="20.100000000000001" customHeight="1" thickBot="1" x14ac:dyDescent="0.2">
      <c r="A17" s="17"/>
      <c r="C17" s="79"/>
      <c r="D17" s="48" t="s">
        <v>24</v>
      </c>
      <c r="E17" s="41"/>
      <c r="F17" s="33"/>
      <c r="G17" s="33"/>
      <c r="H17" s="33"/>
      <c r="I17" s="33"/>
      <c r="J17" s="33"/>
      <c r="K17" s="33"/>
      <c r="L17" s="33"/>
      <c r="M17" s="33"/>
      <c r="N17" s="33">
        <v>45119</v>
      </c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55"/>
      <c r="AK17" s="15"/>
      <c r="AL17" s="16"/>
      <c r="AM17" s="19"/>
    </row>
    <row r="18" spans="1:39" ht="41.25" customHeight="1" x14ac:dyDescent="0.15">
      <c r="C18" s="77" t="str">
        <f>IF(D18="","",VLOOKUP(D18,名簿!$B:$C,2,FALSE))</f>
        <v>事務員</v>
      </c>
      <c r="D18" s="42" t="s">
        <v>63</v>
      </c>
      <c r="E18" s="36" t="s">
        <v>70</v>
      </c>
      <c r="F18" s="36" t="s">
        <v>70</v>
      </c>
      <c r="G18" s="36" t="s">
        <v>66</v>
      </c>
      <c r="H18" s="36" t="s">
        <v>66</v>
      </c>
      <c r="I18" s="36" t="s">
        <v>66</v>
      </c>
      <c r="J18" s="36" t="s">
        <v>66</v>
      </c>
      <c r="K18" s="36" t="s">
        <v>66</v>
      </c>
      <c r="L18" s="36" t="s">
        <v>70</v>
      </c>
      <c r="M18" s="36" t="s">
        <v>70</v>
      </c>
      <c r="N18" s="36" t="s">
        <v>68</v>
      </c>
      <c r="O18" s="36" t="s">
        <v>66</v>
      </c>
      <c r="P18" s="36" t="s">
        <v>66</v>
      </c>
      <c r="Q18" s="36" t="s">
        <v>66</v>
      </c>
      <c r="R18" s="36" t="s">
        <v>68</v>
      </c>
      <c r="S18" s="36" t="s">
        <v>70</v>
      </c>
      <c r="T18" s="36" t="s">
        <v>70</v>
      </c>
      <c r="U18" s="36" t="s">
        <v>70</v>
      </c>
      <c r="V18" s="36" t="s">
        <v>66</v>
      </c>
      <c r="W18" s="36" t="s">
        <v>66</v>
      </c>
      <c r="X18" s="36" t="s">
        <v>66</v>
      </c>
      <c r="Y18" s="36" t="s">
        <v>66</v>
      </c>
      <c r="Z18" s="36" t="s">
        <v>70</v>
      </c>
      <c r="AA18" s="36" t="s">
        <v>70</v>
      </c>
      <c r="AB18" s="36" t="s">
        <v>16</v>
      </c>
      <c r="AC18" s="36" t="s">
        <v>66</v>
      </c>
      <c r="AD18" s="36" t="s">
        <v>70</v>
      </c>
      <c r="AE18" s="36" t="s">
        <v>66</v>
      </c>
      <c r="AF18" s="36" t="s">
        <v>66</v>
      </c>
      <c r="AG18" s="36" t="s">
        <v>66</v>
      </c>
      <c r="AH18" s="36" t="s">
        <v>70</v>
      </c>
      <c r="AI18" s="36" t="s">
        <v>66</v>
      </c>
      <c r="AJ18" s="57"/>
      <c r="AK18" s="10" t="s">
        <v>15</v>
      </c>
      <c r="AL18" s="8">
        <f>COUNTIF(E18:AI18,"〇")</f>
        <v>17</v>
      </c>
      <c r="AM18" s="14"/>
    </row>
    <row r="19" spans="1:39" ht="20.100000000000001" customHeight="1" x14ac:dyDescent="0.15">
      <c r="C19" s="78"/>
      <c r="D19" s="44" t="s">
        <v>2</v>
      </c>
      <c r="E19" s="37"/>
      <c r="F19" s="28"/>
      <c r="G19" s="28">
        <v>0.36805555555555558</v>
      </c>
      <c r="H19" s="28">
        <v>0.36805555555555558</v>
      </c>
      <c r="I19" s="28">
        <v>0.36805555555555558</v>
      </c>
      <c r="J19" s="28">
        <v>0.36805555555555558</v>
      </c>
      <c r="K19" s="28">
        <v>0.36805555555555558</v>
      </c>
      <c r="L19" s="28"/>
      <c r="M19" s="28"/>
      <c r="N19" s="28"/>
      <c r="O19" s="28">
        <v>0.36805555555555558</v>
      </c>
      <c r="P19" s="28">
        <v>0.36805555555555558</v>
      </c>
      <c r="Q19" s="28">
        <v>0.36805555555555558</v>
      </c>
      <c r="R19" s="28"/>
      <c r="S19" s="28"/>
      <c r="T19" s="28"/>
      <c r="U19" s="28"/>
      <c r="V19" s="28">
        <v>0.36805555555555558</v>
      </c>
      <c r="W19" s="28">
        <v>0.36805555555555558</v>
      </c>
      <c r="X19" s="28">
        <v>0.36805555555555558</v>
      </c>
      <c r="Y19" s="28">
        <v>0.36805555555555558</v>
      </c>
      <c r="Z19" s="28"/>
      <c r="AA19" s="28"/>
      <c r="AB19" s="28"/>
      <c r="AC19" s="28">
        <v>0.36805555555555558</v>
      </c>
      <c r="AD19" s="28"/>
      <c r="AE19" s="28">
        <v>0.36805555555555558</v>
      </c>
      <c r="AF19" s="28">
        <v>0.36805555555555558</v>
      </c>
      <c r="AG19" s="28">
        <v>0.36805555555555558</v>
      </c>
      <c r="AH19" s="28"/>
      <c r="AI19" s="28">
        <v>0.36805555555555558</v>
      </c>
      <c r="AJ19" s="58"/>
      <c r="AK19" s="10"/>
      <c r="AM19" s="14"/>
    </row>
    <row r="20" spans="1:39" ht="20.100000000000001" customHeight="1" x14ac:dyDescent="0.15">
      <c r="C20" s="78"/>
      <c r="D20" s="45" t="s">
        <v>3</v>
      </c>
      <c r="E20" s="37"/>
      <c r="F20" s="28"/>
      <c r="G20" s="28">
        <v>0.70138888888888884</v>
      </c>
      <c r="H20" s="28">
        <v>0.70138888888888884</v>
      </c>
      <c r="I20" s="28">
        <v>0.70138888888888884</v>
      </c>
      <c r="J20" s="28">
        <v>0.70138888888888884</v>
      </c>
      <c r="K20" s="28">
        <v>0.70138888888888884</v>
      </c>
      <c r="L20" s="28"/>
      <c r="M20" s="28"/>
      <c r="N20" s="28"/>
      <c r="O20" s="28">
        <v>0.70138888888888884</v>
      </c>
      <c r="P20" s="28">
        <v>0.70138888888888884</v>
      </c>
      <c r="Q20" s="28">
        <v>0.70138888888888884</v>
      </c>
      <c r="R20" s="28"/>
      <c r="S20" s="28"/>
      <c r="T20" s="28"/>
      <c r="U20" s="28"/>
      <c r="V20" s="28">
        <v>0.70138888888888884</v>
      </c>
      <c r="W20" s="28">
        <v>0.70138888888888884</v>
      </c>
      <c r="X20" s="28">
        <v>0.70138888888888884</v>
      </c>
      <c r="Y20" s="28">
        <v>0.49305555555555558</v>
      </c>
      <c r="Z20" s="28"/>
      <c r="AA20" s="28"/>
      <c r="AB20" s="28"/>
      <c r="AC20" s="28">
        <v>0.70138888888888884</v>
      </c>
      <c r="AD20" s="28"/>
      <c r="AE20" s="28">
        <v>0.70138888888888884</v>
      </c>
      <c r="AF20" s="28">
        <v>0.70138888888888884</v>
      </c>
      <c r="AG20" s="28">
        <v>0.70138888888888884</v>
      </c>
      <c r="AH20" s="28"/>
      <c r="AI20" s="28">
        <v>0.70138888888888884</v>
      </c>
      <c r="AJ20" s="58"/>
      <c r="AK20" s="15"/>
      <c r="AL20" s="16"/>
      <c r="AM20" s="14"/>
    </row>
    <row r="21" spans="1:39" ht="20.100000000000001" customHeight="1" x14ac:dyDescent="0.15">
      <c r="C21" s="78"/>
      <c r="D21" s="43" t="s">
        <v>25</v>
      </c>
      <c r="E21" s="37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58"/>
      <c r="AK21" s="10"/>
      <c r="AM21" s="14"/>
    </row>
    <row r="22" spans="1:39" ht="20.100000000000001" customHeight="1" x14ac:dyDescent="0.15">
      <c r="C22" s="78"/>
      <c r="D22" s="43" t="s">
        <v>26</v>
      </c>
      <c r="E22" s="37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58"/>
      <c r="AK22" s="15"/>
      <c r="AL22" s="16"/>
      <c r="AM22" s="14"/>
    </row>
    <row r="23" spans="1:39" s="18" customFormat="1" ht="20.100000000000001" hidden="1" customHeight="1" x14ac:dyDescent="0.15">
      <c r="A23" s="17"/>
      <c r="C23" s="78"/>
      <c r="D23" s="45" t="s">
        <v>11</v>
      </c>
      <c r="E23" s="38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>
        <f>IF(OR(V19="",V20="",AND(V19&lt;=TIME(12,0,0),V20&lt;=TIME(12,0,0)),AND(V19&gt;=TIME(13,0,0),V20&gt;=TIME(13,0,0))),0,VLOOKUP($D18,名簿!$B:$D,3,FALSE))</f>
        <v>4.1666666666666664E-2</v>
      </c>
      <c r="W23" s="29">
        <f>IF(OR(W19="",W20="",AND(W19&lt;=TIME(12,0,0),W20&lt;=TIME(12,0,0)),AND(W19&gt;=TIME(13,0,0),W20&gt;=TIME(13,0,0))),0,VLOOKUP($D18,名簿!$B:$D,3,FALSE))</f>
        <v>4.1666666666666664E-2</v>
      </c>
      <c r="X23" s="29">
        <f>IF(OR(X19="",X20="",AND(X19&lt;=TIME(12,0,0),X20&lt;=TIME(12,0,0)),AND(X19&gt;=TIME(13,0,0),X20&gt;=TIME(13,0,0))),0,VLOOKUP($D18,名簿!$B:$D,3,FALSE))</f>
        <v>4.1666666666666664E-2</v>
      </c>
      <c r="Y23" s="29">
        <f>IF(OR(Y19="",Y20="",AND(Y19&lt;=TIME(12,0,0),Y20&lt;=TIME(12,0,0)),AND(Y19&gt;=TIME(13,0,0),Y20&gt;=TIME(13,0,0))),0,VLOOKUP($D18,名簿!$B:$D,3,FALSE))</f>
        <v>0</v>
      </c>
      <c r="Z23" s="29">
        <f>IF(OR(Z19="",Z20="",AND(Z19&lt;=TIME(12,0,0),Z20&lt;=TIME(12,0,0)),AND(Z19&gt;=TIME(13,0,0),Z20&gt;=TIME(13,0,0))),0,VLOOKUP($D18,名簿!$B:$D,3,FALSE))</f>
        <v>0</v>
      </c>
      <c r="AA23" s="29">
        <f>IF(OR(AA19="",AA20="",AND(AA19&lt;=TIME(12,0,0),AA20&lt;=TIME(12,0,0)),AND(AA19&gt;=TIME(13,0,0),AA20&gt;=TIME(13,0,0))),0,VLOOKUP($D18,名簿!$B:$D,3,FALSE))</f>
        <v>0</v>
      </c>
      <c r="AB23" s="29">
        <f>IF(OR(AB19="",AB20="",AND(AB19&lt;=TIME(12,0,0),AB20&lt;=TIME(12,0,0)),AND(AB19&gt;=TIME(13,0,0),AB20&gt;=TIME(13,0,0))),0,VLOOKUP($D18,名簿!$B:$D,3,FALSE))</f>
        <v>0</v>
      </c>
      <c r="AC23" s="29">
        <f>IF(OR(AC19="",AC20="",AND(AC19&lt;=TIME(12,0,0),AC20&lt;=TIME(12,0,0)),AND(AC19&gt;=TIME(13,0,0),AC20&gt;=TIME(13,0,0))),0,VLOOKUP($D18,名簿!$B:$D,3,FALSE))</f>
        <v>4.1666666666666664E-2</v>
      </c>
      <c r="AD23" s="29">
        <f>IF(OR(AD19="",AD20="",AND(AD19&lt;=TIME(12,0,0),AD20&lt;=TIME(12,0,0)),AND(AD19&gt;=TIME(13,0,0),AD20&gt;=TIME(13,0,0))),0,VLOOKUP($D18,名簿!$B:$D,3,FALSE))</f>
        <v>0</v>
      </c>
      <c r="AE23" s="29">
        <f>IF(OR(AE19="",AE20="",AND(AE19&lt;=TIME(12,0,0),AE20&lt;=TIME(12,0,0)),AND(AE19&gt;=TIME(13,0,0),AE20&gt;=TIME(13,0,0))),0,VLOOKUP($D18,名簿!$B:$D,3,FALSE))</f>
        <v>4.1666666666666664E-2</v>
      </c>
      <c r="AF23" s="29">
        <f>IF(OR(AF19="",AF20="",AND(AF19&lt;=TIME(12,0,0),AF20&lt;=TIME(12,0,0)),AND(AF19&gt;=TIME(13,0,0),AF20&gt;=TIME(13,0,0))),0,VLOOKUP($D18,名簿!$B:$D,3,FALSE))</f>
        <v>4.1666666666666664E-2</v>
      </c>
      <c r="AG23" s="29">
        <f>IF(OR(AG19="",AG20="",AND(AG19&lt;=TIME(12,0,0),AG20&lt;=TIME(12,0,0)),AND(AG19&gt;=TIME(13,0,0),AG20&gt;=TIME(13,0,0))),0,VLOOKUP($D18,名簿!$B:$D,3,FALSE))</f>
        <v>4.1666666666666664E-2</v>
      </c>
      <c r="AH23" s="29">
        <f>IF(OR(AH19="",AH20="",AND(AH19&lt;=TIME(12,0,0),AH20&lt;=TIME(12,0,0)),AND(AH19&gt;=TIME(13,0,0),AH20&gt;=TIME(13,0,0))),0,VLOOKUP($D18,名簿!$B:$D,3,FALSE))</f>
        <v>0</v>
      </c>
      <c r="AI23" s="29">
        <f>IF(OR(AI19="",AI20="",AND(AI19&lt;=TIME(12,0,0),AI20&lt;=TIME(12,0,0)),AND(AI19&gt;=TIME(13,0,0),AI20&gt;=TIME(13,0,0))),0,VLOOKUP($D18,名簿!$B:$D,3,FALSE))</f>
        <v>4.1666666666666664E-2</v>
      </c>
      <c r="AJ23" s="58"/>
      <c r="AK23" s="15"/>
      <c r="AL23" s="16"/>
      <c r="AM23" s="19"/>
    </row>
    <row r="24" spans="1:39" ht="20.100000000000001" hidden="1" customHeight="1" x14ac:dyDescent="0.15">
      <c r="C24" s="78"/>
      <c r="D24" s="46" t="s">
        <v>5</v>
      </c>
      <c r="E24" s="39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>
        <f t="shared" ref="V24:AI24" si="2">IF(OR(V19="",V20=""),"",V20-V19-V23)</f>
        <v>0.29166666666666657</v>
      </c>
      <c r="W24" s="30">
        <f t="shared" si="2"/>
        <v>0.29166666666666657</v>
      </c>
      <c r="X24" s="30">
        <f t="shared" si="2"/>
        <v>0.29166666666666657</v>
      </c>
      <c r="Y24" s="30">
        <f t="shared" si="2"/>
        <v>0.125</v>
      </c>
      <c r="Z24" s="30" t="str">
        <f t="shared" si="2"/>
        <v/>
      </c>
      <c r="AA24" s="30" t="str">
        <f t="shared" si="2"/>
        <v/>
      </c>
      <c r="AB24" s="30" t="str">
        <f t="shared" si="2"/>
        <v/>
      </c>
      <c r="AC24" s="30">
        <f t="shared" si="2"/>
        <v>0.29166666666666657</v>
      </c>
      <c r="AD24" s="30" t="str">
        <f t="shared" si="2"/>
        <v/>
      </c>
      <c r="AE24" s="30">
        <f t="shared" si="2"/>
        <v>0.29166666666666657</v>
      </c>
      <c r="AF24" s="30">
        <f t="shared" si="2"/>
        <v>0.29166666666666657</v>
      </c>
      <c r="AG24" s="30">
        <f t="shared" si="2"/>
        <v>0.29166666666666657</v>
      </c>
      <c r="AH24" s="30" t="str">
        <f t="shared" si="2"/>
        <v/>
      </c>
      <c r="AI24" s="30">
        <f t="shared" si="2"/>
        <v>0.29166666666666657</v>
      </c>
      <c r="AJ24" s="58"/>
      <c r="AK24" s="7" t="s">
        <v>5</v>
      </c>
      <c r="AL24" s="16">
        <f>SUM(E24:AI24)</f>
        <v>2.4583333333333326</v>
      </c>
    </row>
    <row r="25" spans="1:39" ht="20.100000000000001" customHeight="1" x14ac:dyDescent="0.15">
      <c r="C25" s="78"/>
      <c r="D25" s="47" t="s">
        <v>23</v>
      </c>
      <c r="E25" s="40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58"/>
      <c r="AK25" s="15" t="s">
        <v>4</v>
      </c>
      <c r="AL25" s="16">
        <f>SUM(E25:AI25)</f>
        <v>0</v>
      </c>
      <c r="AM25" s="14"/>
    </row>
    <row r="26" spans="1:39" s="18" customFormat="1" ht="20.100000000000001" customHeight="1" thickBot="1" x14ac:dyDescent="0.2">
      <c r="A26" s="17"/>
      <c r="C26" s="79"/>
      <c r="D26" s="48" t="s">
        <v>24</v>
      </c>
      <c r="E26" s="41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59"/>
      <c r="AK26" s="15"/>
      <c r="AL26" s="16"/>
      <c r="AM26" s="19"/>
    </row>
    <row r="27" spans="1:39" ht="41.25" customHeight="1" x14ac:dyDescent="0.15">
      <c r="C27" s="77" t="str">
        <f>IF(D27="","",VLOOKUP(D27,名簿!$B:$C,2,FALSE))</f>
        <v>指導員</v>
      </c>
      <c r="D27" s="42" t="s">
        <v>58</v>
      </c>
      <c r="E27" s="36" t="s">
        <v>70</v>
      </c>
      <c r="F27" s="36" t="s">
        <v>70</v>
      </c>
      <c r="G27" s="36" t="s">
        <v>66</v>
      </c>
      <c r="H27" s="36" t="s">
        <v>66</v>
      </c>
      <c r="I27" s="36" t="s">
        <v>66</v>
      </c>
      <c r="J27" s="36" t="s">
        <v>66</v>
      </c>
      <c r="K27" s="36" t="s">
        <v>66</v>
      </c>
      <c r="L27" s="36" t="s">
        <v>70</v>
      </c>
      <c r="M27" s="36" t="s">
        <v>70</v>
      </c>
      <c r="N27" s="36" t="s">
        <v>66</v>
      </c>
      <c r="O27" s="36" t="s">
        <v>66</v>
      </c>
      <c r="P27" s="36" t="s">
        <v>66</v>
      </c>
      <c r="Q27" s="36" t="s">
        <v>66</v>
      </c>
      <c r="R27" s="36" t="s">
        <v>66</v>
      </c>
      <c r="S27" s="36" t="s">
        <v>70</v>
      </c>
      <c r="T27" s="36" t="s">
        <v>70</v>
      </c>
      <c r="U27" s="36" t="s">
        <v>70</v>
      </c>
      <c r="V27" s="36" t="s">
        <v>66</v>
      </c>
      <c r="W27" s="36" t="s">
        <v>66</v>
      </c>
      <c r="X27" s="36" t="s">
        <v>66</v>
      </c>
      <c r="Y27" s="36" t="s">
        <v>66</v>
      </c>
      <c r="Z27" s="36" t="s">
        <v>70</v>
      </c>
      <c r="AA27" s="36" t="s">
        <v>66</v>
      </c>
      <c r="AB27" s="36" t="s">
        <v>66</v>
      </c>
      <c r="AC27" s="36" t="s">
        <v>66</v>
      </c>
      <c r="AD27" s="36" t="s">
        <v>66</v>
      </c>
      <c r="AE27" s="36" t="s">
        <v>66</v>
      </c>
      <c r="AF27" s="36" t="s">
        <v>66</v>
      </c>
      <c r="AG27" s="36" t="s">
        <v>70</v>
      </c>
      <c r="AH27" s="36" t="s">
        <v>70</v>
      </c>
      <c r="AI27" s="36" t="s">
        <v>66</v>
      </c>
      <c r="AJ27" s="51"/>
      <c r="AK27" s="10" t="s">
        <v>15</v>
      </c>
      <c r="AL27" s="8">
        <f>COUNTIF(E27:AI27,"〇")</f>
        <v>21</v>
      </c>
      <c r="AM27" s="14"/>
    </row>
    <row r="28" spans="1:39" ht="20.100000000000001" customHeight="1" x14ac:dyDescent="0.15">
      <c r="C28" s="78"/>
      <c r="D28" s="44" t="s">
        <v>2</v>
      </c>
      <c r="E28" s="37"/>
      <c r="F28" s="28"/>
      <c r="G28" s="28">
        <v>0.36805555555555558</v>
      </c>
      <c r="H28" s="28">
        <v>0.36805555555555558</v>
      </c>
      <c r="I28" s="28">
        <v>0.36805555555555558</v>
      </c>
      <c r="J28" s="28">
        <v>0.36805555555555558</v>
      </c>
      <c r="K28" s="28">
        <v>0.36805555555555558</v>
      </c>
      <c r="L28" s="28"/>
      <c r="M28" s="28"/>
      <c r="N28" s="28">
        <v>0.36805555555555558</v>
      </c>
      <c r="O28" s="28">
        <v>0.36805555555555558</v>
      </c>
      <c r="P28" s="28">
        <v>0.36805555555555558</v>
      </c>
      <c r="Q28" s="28">
        <v>0.36805555555555558</v>
      </c>
      <c r="R28" s="28">
        <v>0.36805555555555558</v>
      </c>
      <c r="S28" s="28"/>
      <c r="T28" s="28"/>
      <c r="U28" s="28"/>
      <c r="V28" s="28">
        <v>0.36805555555555558</v>
      </c>
      <c r="W28" s="28">
        <v>0.36805555555555558</v>
      </c>
      <c r="X28" s="28">
        <v>0.36805555555555558</v>
      </c>
      <c r="Y28" s="28">
        <v>0.36805555555555558</v>
      </c>
      <c r="Z28" s="28"/>
      <c r="AA28" s="28">
        <v>0.32291666666666669</v>
      </c>
      <c r="AB28" s="28">
        <v>0.36805555555555558</v>
      </c>
      <c r="AC28" s="28">
        <v>0.36805555555555558</v>
      </c>
      <c r="AD28" s="28">
        <v>0.36805555555555558</v>
      </c>
      <c r="AE28" s="28">
        <v>0.36805555555555558</v>
      </c>
      <c r="AF28" s="28">
        <v>0.36805555555555558</v>
      </c>
      <c r="AG28" s="28"/>
      <c r="AH28" s="28"/>
      <c r="AI28" s="28">
        <v>0.36805555555555558</v>
      </c>
      <c r="AJ28" s="54" t="s">
        <v>71</v>
      </c>
      <c r="AK28" s="10"/>
      <c r="AM28" s="14"/>
    </row>
    <row r="29" spans="1:39" ht="20.100000000000001" customHeight="1" x14ac:dyDescent="0.15">
      <c r="C29" s="78"/>
      <c r="D29" s="45" t="s">
        <v>3</v>
      </c>
      <c r="E29" s="37"/>
      <c r="F29" s="28"/>
      <c r="G29" s="28">
        <v>0.70138888888888884</v>
      </c>
      <c r="H29" s="28">
        <v>0.70138888888888884</v>
      </c>
      <c r="I29" s="28">
        <v>0.70138888888888884</v>
      </c>
      <c r="J29" s="28">
        <v>0.70138888888888884</v>
      </c>
      <c r="K29" s="28">
        <v>0.70138888888888884</v>
      </c>
      <c r="L29" s="28"/>
      <c r="M29" s="28"/>
      <c r="N29" s="28">
        <v>0.70138888888888884</v>
      </c>
      <c r="O29" s="28">
        <v>0.49305555555555558</v>
      </c>
      <c r="P29" s="28">
        <v>0.70138888888888884</v>
      </c>
      <c r="Q29" s="28">
        <v>0.70138888888888884</v>
      </c>
      <c r="R29" s="28">
        <v>0.70138888888888884</v>
      </c>
      <c r="S29" s="28"/>
      <c r="T29" s="28"/>
      <c r="U29" s="28"/>
      <c r="V29" s="28">
        <v>0.49305555555555558</v>
      </c>
      <c r="W29" s="28">
        <v>0.61805555555555558</v>
      </c>
      <c r="X29" s="28">
        <v>0.70138888888888884</v>
      </c>
      <c r="Y29" s="28">
        <v>0.53472222222222221</v>
      </c>
      <c r="Z29" s="28"/>
      <c r="AA29" s="28">
        <v>0.46875</v>
      </c>
      <c r="AB29" s="28">
        <v>0.70138888888888884</v>
      </c>
      <c r="AC29" s="28">
        <v>0.70138888888888884</v>
      </c>
      <c r="AD29" s="28">
        <v>0.70138888888888884</v>
      </c>
      <c r="AE29" s="28">
        <v>0.70138888888888884</v>
      </c>
      <c r="AF29" s="28">
        <v>0.70138888888888884</v>
      </c>
      <c r="AG29" s="28"/>
      <c r="AH29" s="28"/>
      <c r="AI29" s="28">
        <v>0.70138888888888884</v>
      </c>
      <c r="AJ29" s="52"/>
      <c r="AK29" s="15"/>
      <c r="AL29" s="16"/>
      <c r="AM29" s="14"/>
    </row>
    <row r="30" spans="1:39" ht="20.100000000000001" customHeight="1" x14ac:dyDescent="0.15">
      <c r="C30" s="78"/>
      <c r="D30" s="43" t="s">
        <v>25</v>
      </c>
      <c r="E30" s="37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52"/>
      <c r="AK30" s="10"/>
      <c r="AM30" s="14"/>
    </row>
    <row r="31" spans="1:39" ht="20.100000000000001" customHeight="1" x14ac:dyDescent="0.15">
      <c r="C31" s="78"/>
      <c r="D31" s="43" t="s">
        <v>26</v>
      </c>
      <c r="E31" s="37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52"/>
      <c r="AK31" s="15"/>
      <c r="AL31" s="16"/>
      <c r="AM31" s="14"/>
    </row>
    <row r="32" spans="1:39" s="18" customFormat="1" ht="20.100000000000001" hidden="1" customHeight="1" x14ac:dyDescent="0.15">
      <c r="A32" s="17"/>
      <c r="C32" s="78"/>
      <c r="D32" s="45" t="s">
        <v>11</v>
      </c>
      <c r="E32" s="38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>
        <f>IF(OR(V28="",V29="",AND(V28&lt;=TIME(12,0,0),V29&lt;=TIME(12,0,0)),AND(V28&gt;=TIME(13,0,0),V29&gt;=TIME(13,0,0))),0,VLOOKUP($D27,名簿!$B:$D,3,FALSE))</f>
        <v>0</v>
      </c>
      <c r="W32" s="29">
        <f>IF(OR(W28="",W29="",AND(W28&lt;=TIME(12,0,0),W29&lt;=TIME(12,0,0)),AND(W28&gt;=TIME(13,0,0),W29&gt;=TIME(13,0,0))),0,VLOOKUP($D27,名簿!$B:$D,3,FALSE))</f>
        <v>4.1666666666666664E-2</v>
      </c>
      <c r="X32" s="29">
        <f>IF(OR(X28="",X29="",AND(X28&lt;=TIME(12,0,0),X29&lt;=TIME(12,0,0)),AND(X28&gt;=TIME(13,0,0),X29&gt;=TIME(13,0,0))),0,VLOOKUP($D27,名簿!$B:$D,3,FALSE))</f>
        <v>4.1666666666666664E-2</v>
      </c>
      <c r="Y32" s="29">
        <f>IF(OR(Y28="",Y29="",AND(Y28&lt;=TIME(12,0,0),Y29&lt;=TIME(12,0,0)),AND(Y28&gt;=TIME(13,0,0),Y29&gt;=TIME(13,0,0))),0,VLOOKUP($D27,名簿!$B:$D,3,FALSE))</f>
        <v>4.1666666666666664E-2</v>
      </c>
      <c r="Z32" s="29">
        <f>IF(OR(Z28="",Z29="",AND(Z28&lt;=TIME(12,0,0),Z29&lt;=TIME(12,0,0)),AND(Z28&gt;=TIME(13,0,0),Z29&gt;=TIME(13,0,0))),0,VLOOKUP($D27,名簿!$B:$D,3,FALSE))</f>
        <v>0</v>
      </c>
      <c r="AA32" s="29">
        <f>IF(OR(AA28="",AA29="",AND(AA28&lt;=TIME(12,0,0),AA29&lt;=TIME(12,0,0)),AND(AA28&gt;=TIME(13,0,0),AA29&gt;=TIME(13,0,0))),0,VLOOKUP($D27,名簿!$B:$D,3,FALSE))</f>
        <v>0</v>
      </c>
      <c r="AB32" s="29">
        <f>IF(OR(AB28="",AB29="",AND(AB28&lt;=TIME(12,0,0),AB29&lt;=TIME(12,0,0)),AND(AB28&gt;=TIME(13,0,0),AB29&gt;=TIME(13,0,0))),0,VLOOKUP($D27,名簿!$B:$D,3,FALSE))</f>
        <v>4.1666666666666664E-2</v>
      </c>
      <c r="AC32" s="29">
        <f>IF(OR(AC28="",AC29="",AND(AC28&lt;=TIME(12,0,0),AC29&lt;=TIME(12,0,0)),AND(AC28&gt;=TIME(13,0,0),AC29&gt;=TIME(13,0,0))),0,VLOOKUP($D27,名簿!$B:$D,3,FALSE))</f>
        <v>4.1666666666666664E-2</v>
      </c>
      <c r="AD32" s="29">
        <f>IF(OR(AD28="",AD29="",AND(AD28&lt;=TIME(12,0,0),AD29&lt;=TIME(12,0,0)),AND(AD28&gt;=TIME(13,0,0),AD29&gt;=TIME(13,0,0))),0,VLOOKUP($D27,名簿!$B:$D,3,FALSE))</f>
        <v>4.1666666666666664E-2</v>
      </c>
      <c r="AE32" s="29">
        <f>IF(OR(AE28="",AE29="",AND(AE28&lt;=TIME(12,0,0),AE29&lt;=TIME(12,0,0)),AND(AE28&gt;=TIME(13,0,0),AE29&gt;=TIME(13,0,0))),0,VLOOKUP($D27,名簿!$B:$D,3,FALSE))</f>
        <v>4.1666666666666664E-2</v>
      </c>
      <c r="AF32" s="29">
        <f>IF(OR(AF28="",AF29="",AND(AF28&lt;=TIME(12,0,0),AF29&lt;=TIME(12,0,0)),AND(AF28&gt;=TIME(13,0,0),AF29&gt;=TIME(13,0,0))),0,VLOOKUP($D27,名簿!$B:$D,3,FALSE))</f>
        <v>4.1666666666666664E-2</v>
      </c>
      <c r="AG32" s="29">
        <f>IF(OR(AG28="",AG29="",AND(AG28&lt;=TIME(12,0,0),AG29&lt;=TIME(12,0,0)),AND(AG28&gt;=TIME(13,0,0),AG29&gt;=TIME(13,0,0))),0,VLOOKUP($D27,名簿!$B:$D,3,FALSE))</f>
        <v>0</v>
      </c>
      <c r="AH32" s="29">
        <f>IF(OR(AH28="",AH29="",AND(AH28&lt;=TIME(12,0,0),AH29&lt;=TIME(12,0,0)),AND(AH28&gt;=TIME(13,0,0),AH29&gt;=TIME(13,0,0))),0,VLOOKUP($D27,名簿!$B:$D,3,FALSE))</f>
        <v>0</v>
      </c>
      <c r="AI32" s="29">
        <f>IF(OR(AI28="",AI29="",AND(AI28&lt;=TIME(12,0,0),AI29&lt;=TIME(12,0,0)),AND(AI28&gt;=TIME(13,0,0),AI29&gt;=TIME(13,0,0))),0,VLOOKUP($D27,名簿!$B:$D,3,FALSE))</f>
        <v>4.1666666666666664E-2</v>
      </c>
      <c r="AJ32" s="52"/>
      <c r="AK32" s="15"/>
      <c r="AL32" s="16"/>
      <c r="AM32" s="19"/>
    </row>
    <row r="33" spans="1:39" ht="20.100000000000001" hidden="1" customHeight="1" x14ac:dyDescent="0.15">
      <c r="C33" s="78"/>
      <c r="D33" s="46" t="s">
        <v>5</v>
      </c>
      <c r="E33" s="39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>
        <f t="shared" ref="V33:AI33" si="3">IF(OR(V28="",V29=""),"",V29-V28-V32)</f>
        <v>0.125</v>
      </c>
      <c r="W33" s="30">
        <f t="shared" si="3"/>
        <v>0.20833333333333334</v>
      </c>
      <c r="X33" s="30">
        <f t="shared" si="3"/>
        <v>0.29166666666666657</v>
      </c>
      <c r="Y33" s="30">
        <f t="shared" si="3"/>
        <v>0.12499999999999997</v>
      </c>
      <c r="Z33" s="30" t="str">
        <f t="shared" si="3"/>
        <v/>
      </c>
      <c r="AA33" s="30">
        <f t="shared" si="3"/>
        <v>0.14583333333333331</v>
      </c>
      <c r="AB33" s="30">
        <f t="shared" si="3"/>
        <v>0.29166666666666657</v>
      </c>
      <c r="AC33" s="30">
        <f t="shared" si="3"/>
        <v>0.29166666666666657</v>
      </c>
      <c r="AD33" s="30">
        <f t="shared" si="3"/>
        <v>0.29166666666666657</v>
      </c>
      <c r="AE33" s="30">
        <f t="shared" si="3"/>
        <v>0.29166666666666657</v>
      </c>
      <c r="AF33" s="30">
        <f t="shared" si="3"/>
        <v>0.29166666666666657</v>
      </c>
      <c r="AG33" s="30" t="str">
        <f t="shared" si="3"/>
        <v/>
      </c>
      <c r="AH33" s="30" t="str">
        <f t="shared" si="3"/>
        <v/>
      </c>
      <c r="AI33" s="30">
        <f t="shared" si="3"/>
        <v>0.29166666666666657</v>
      </c>
      <c r="AJ33" s="52"/>
      <c r="AK33" s="7" t="s">
        <v>5</v>
      </c>
      <c r="AL33" s="16">
        <f>SUM(E33:AI33)</f>
        <v>2.6458333333333326</v>
      </c>
    </row>
    <row r="34" spans="1:39" ht="20.100000000000001" customHeight="1" x14ac:dyDescent="0.15">
      <c r="C34" s="78"/>
      <c r="D34" s="47" t="s">
        <v>23</v>
      </c>
      <c r="E34" s="40"/>
      <c r="F34" s="31"/>
      <c r="G34" s="31"/>
      <c r="H34" s="31"/>
      <c r="I34" s="31"/>
      <c r="J34" s="31"/>
      <c r="K34" s="31"/>
      <c r="L34" s="31"/>
      <c r="M34" s="31"/>
      <c r="N34" s="31"/>
      <c r="O34" s="31">
        <v>0.16666666666666666</v>
      </c>
      <c r="P34" s="31"/>
      <c r="Q34" s="31"/>
      <c r="R34" s="31"/>
      <c r="S34" s="31"/>
      <c r="T34" s="31"/>
      <c r="U34" s="31"/>
      <c r="V34" s="31">
        <v>0.16666666666666666</v>
      </c>
      <c r="W34" s="31">
        <v>8.3333333333333329E-2</v>
      </c>
      <c r="X34" s="31"/>
      <c r="Y34" s="31">
        <v>0.125</v>
      </c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52"/>
      <c r="AK34" s="15" t="s">
        <v>4</v>
      </c>
      <c r="AL34" s="16">
        <f>SUM(E34:AI34)</f>
        <v>0.54166666666666663</v>
      </c>
      <c r="AM34" s="14"/>
    </row>
    <row r="35" spans="1:39" s="18" customFormat="1" ht="20.100000000000001" customHeight="1" thickBot="1" x14ac:dyDescent="0.2">
      <c r="A35" s="17"/>
      <c r="C35" s="79"/>
      <c r="D35" s="48" t="s">
        <v>24</v>
      </c>
      <c r="E35" s="41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53"/>
      <c r="AK35" s="15"/>
      <c r="AL35" s="16"/>
      <c r="AM35" s="19"/>
    </row>
    <row r="36" spans="1:39" ht="41.25" customHeight="1" x14ac:dyDescent="0.15">
      <c r="C36" s="77" t="str">
        <f>IF(D36="","",VLOOKUP(D36,名簿!$B:$C,2,FALSE))</f>
        <v>指導員</v>
      </c>
      <c r="D36" s="42" t="s">
        <v>59</v>
      </c>
      <c r="E36" s="36" t="s">
        <v>70</v>
      </c>
      <c r="F36" s="36" t="s">
        <v>70</v>
      </c>
      <c r="G36" s="36" t="s">
        <v>66</v>
      </c>
      <c r="H36" s="36" t="s">
        <v>66</v>
      </c>
      <c r="I36" s="36" t="s">
        <v>66</v>
      </c>
      <c r="J36" s="36" t="s">
        <v>66</v>
      </c>
      <c r="K36" s="36" t="s">
        <v>66</v>
      </c>
      <c r="L36" s="36" t="s">
        <v>70</v>
      </c>
      <c r="M36" s="36" t="s">
        <v>70</v>
      </c>
      <c r="N36" s="36" t="s">
        <v>66</v>
      </c>
      <c r="O36" s="36" t="s">
        <v>66</v>
      </c>
      <c r="P36" s="36" t="s">
        <v>66</v>
      </c>
      <c r="Q36" s="36" t="s">
        <v>66</v>
      </c>
      <c r="R36" s="36" t="s">
        <v>66</v>
      </c>
      <c r="S36" s="36" t="s">
        <v>70</v>
      </c>
      <c r="T36" s="36" t="s">
        <v>70</v>
      </c>
      <c r="U36" s="36" t="s">
        <v>70</v>
      </c>
      <c r="V36" s="36" t="s">
        <v>66</v>
      </c>
      <c r="W36" s="36" t="s">
        <v>66</v>
      </c>
      <c r="X36" s="36" t="s">
        <v>66</v>
      </c>
      <c r="Y36" s="36" t="s">
        <v>66</v>
      </c>
      <c r="Z36" s="36" t="s">
        <v>70</v>
      </c>
      <c r="AA36" s="36" t="s">
        <v>70</v>
      </c>
      <c r="AB36" s="36" t="s">
        <v>66</v>
      </c>
      <c r="AC36" s="36" t="s">
        <v>66</v>
      </c>
      <c r="AD36" s="36" t="s">
        <v>66</v>
      </c>
      <c r="AE36" s="36" t="s">
        <v>66</v>
      </c>
      <c r="AF36" s="36" t="s">
        <v>66</v>
      </c>
      <c r="AG36" s="36" t="s">
        <v>70</v>
      </c>
      <c r="AH36" s="36" t="s">
        <v>70</v>
      </c>
      <c r="AI36" s="36" t="s">
        <v>66</v>
      </c>
      <c r="AJ36" s="85"/>
      <c r="AK36" s="10" t="s">
        <v>15</v>
      </c>
      <c r="AL36" s="8">
        <f>COUNTIF(E36:AI36,"〇")</f>
        <v>20</v>
      </c>
      <c r="AM36" s="14"/>
    </row>
    <row r="37" spans="1:39" ht="20.100000000000001" customHeight="1" x14ac:dyDescent="0.15">
      <c r="C37" s="78"/>
      <c r="D37" s="44" t="s">
        <v>2</v>
      </c>
      <c r="E37" s="37"/>
      <c r="F37" s="28"/>
      <c r="G37" s="28">
        <v>0.36458333333333331</v>
      </c>
      <c r="H37" s="28">
        <v>0.36458333333333331</v>
      </c>
      <c r="I37" s="28">
        <v>0.36458333333333331</v>
      </c>
      <c r="J37" s="28">
        <v>0.36458333333333331</v>
      </c>
      <c r="K37" s="28">
        <v>0.36458333333333331</v>
      </c>
      <c r="L37" s="28"/>
      <c r="M37" s="28"/>
      <c r="N37" s="28">
        <v>0.36458333333333331</v>
      </c>
      <c r="O37" s="28">
        <v>0.36458333333333331</v>
      </c>
      <c r="P37" s="28">
        <v>0.36458333333333331</v>
      </c>
      <c r="Q37" s="28">
        <v>0.36458333333333331</v>
      </c>
      <c r="R37" s="28">
        <v>0.36458333333333331</v>
      </c>
      <c r="S37" s="28"/>
      <c r="T37" s="28"/>
      <c r="U37" s="28"/>
      <c r="V37" s="28">
        <v>0.36458333333333331</v>
      </c>
      <c r="W37" s="28">
        <v>0.36458333333333331</v>
      </c>
      <c r="X37" s="28">
        <v>0.36458333333333331</v>
      </c>
      <c r="Y37" s="28">
        <v>0.36458333333333331</v>
      </c>
      <c r="Z37" s="28"/>
      <c r="AA37" s="28"/>
      <c r="AB37" s="28">
        <v>0.36458333333333331</v>
      </c>
      <c r="AC37" s="28">
        <v>0.36458333333333331</v>
      </c>
      <c r="AD37" s="28">
        <v>0.36458333333333331</v>
      </c>
      <c r="AE37" s="28">
        <v>0.36458333333333331</v>
      </c>
      <c r="AF37" s="28">
        <v>0.36458333333333331</v>
      </c>
      <c r="AG37" s="28"/>
      <c r="AH37" s="28"/>
      <c r="AI37" s="28">
        <v>0.36458333333333331</v>
      </c>
      <c r="AJ37" s="86"/>
      <c r="AK37" s="10"/>
      <c r="AM37" s="14"/>
    </row>
    <row r="38" spans="1:39" ht="20.100000000000001" customHeight="1" x14ac:dyDescent="0.15">
      <c r="C38" s="78"/>
      <c r="D38" s="45" t="s">
        <v>3</v>
      </c>
      <c r="E38" s="37"/>
      <c r="F38" s="28"/>
      <c r="G38" s="28">
        <v>0.61458333333333337</v>
      </c>
      <c r="H38" s="28">
        <v>0.61458333333333337</v>
      </c>
      <c r="I38" s="28">
        <v>0.61458333333333337</v>
      </c>
      <c r="J38" s="28">
        <v>0.61458333333333337</v>
      </c>
      <c r="K38" s="28">
        <v>0.61458333333333337</v>
      </c>
      <c r="L38" s="28"/>
      <c r="M38" s="28"/>
      <c r="N38" s="28">
        <v>0.61458333333333337</v>
      </c>
      <c r="O38" s="28">
        <v>0.61458333333333337</v>
      </c>
      <c r="P38" s="28">
        <v>0.61458333333333337</v>
      </c>
      <c r="Q38" s="28">
        <v>0.61458333333333337</v>
      </c>
      <c r="R38" s="28">
        <v>0.61458333333333337</v>
      </c>
      <c r="S38" s="28"/>
      <c r="T38" s="28"/>
      <c r="U38" s="28"/>
      <c r="V38" s="28">
        <v>0.48958333333333331</v>
      </c>
      <c r="W38" s="28">
        <v>0.61458333333333337</v>
      </c>
      <c r="X38" s="28">
        <v>0.61458333333333337</v>
      </c>
      <c r="Y38" s="28">
        <v>0.61458333333333337</v>
      </c>
      <c r="Z38" s="28"/>
      <c r="AA38" s="28"/>
      <c r="AB38" s="28">
        <v>0.48958333333333331</v>
      </c>
      <c r="AC38" s="28">
        <v>0.48958333333333331</v>
      </c>
      <c r="AD38" s="28">
        <v>0.61458333333333337</v>
      </c>
      <c r="AE38" s="28">
        <v>0.61458333333333337</v>
      </c>
      <c r="AF38" s="28">
        <v>0.57291666666666663</v>
      </c>
      <c r="AG38" s="28"/>
      <c r="AH38" s="28"/>
      <c r="AI38" s="28">
        <v>0.61458333333333337</v>
      </c>
      <c r="AJ38" s="86"/>
      <c r="AK38" s="15"/>
      <c r="AL38" s="16"/>
      <c r="AM38" s="14"/>
    </row>
    <row r="39" spans="1:39" ht="20.100000000000001" customHeight="1" x14ac:dyDescent="0.15">
      <c r="C39" s="78"/>
      <c r="D39" s="43" t="s">
        <v>25</v>
      </c>
      <c r="E39" s="37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86"/>
      <c r="AK39" s="10"/>
      <c r="AM39" s="14"/>
    </row>
    <row r="40" spans="1:39" ht="20.100000000000001" customHeight="1" x14ac:dyDescent="0.15">
      <c r="C40" s="78"/>
      <c r="D40" s="43" t="s">
        <v>26</v>
      </c>
      <c r="E40" s="37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86"/>
      <c r="AK40" s="15"/>
      <c r="AL40" s="16"/>
      <c r="AM40" s="14"/>
    </row>
    <row r="41" spans="1:39" s="18" customFormat="1" ht="20.100000000000001" hidden="1" customHeight="1" x14ac:dyDescent="0.15">
      <c r="A41" s="17"/>
      <c r="C41" s="78"/>
      <c r="D41" s="45" t="s">
        <v>11</v>
      </c>
      <c r="E41" s="38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>
        <f>IF(OR(V37="",V38="",AND(V37&lt;=TIME(12,0,0),V38&lt;=TIME(12,0,0)),AND(V37&gt;=TIME(13,0,0),V38&gt;=TIME(13,0,0))),0,VLOOKUP($D36,名簿!$B:$D,3,FALSE))</f>
        <v>0</v>
      </c>
      <c r="W41" s="29">
        <f>IF(OR(W37="",W38="",AND(W37&lt;=TIME(12,0,0),W38&lt;=TIME(12,0,0)),AND(W37&gt;=TIME(13,0,0),W38&gt;=TIME(13,0,0))),0,VLOOKUP($D36,名簿!$B:$D,3,FALSE))</f>
        <v>4.1666666666666664E-2</v>
      </c>
      <c r="X41" s="29">
        <f>IF(OR(X37="",X38="",AND(X37&lt;=TIME(12,0,0),X38&lt;=TIME(12,0,0)),AND(X37&gt;=TIME(13,0,0),X38&gt;=TIME(13,0,0))),0,VLOOKUP($D36,名簿!$B:$D,3,FALSE))</f>
        <v>4.1666666666666664E-2</v>
      </c>
      <c r="Y41" s="29">
        <f>IF(OR(Y37="",Y38="",AND(Y37&lt;=TIME(12,0,0),Y38&lt;=TIME(12,0,0)),AND(Y37&gt;=TIME(13,0,0),Y38&gt;=TIME(13,0,0))),0,VLOOKUP($D36,名簿!$B:$D,3,FALSE))</f>
        <v>4.1666666666666664E-2</v>
      </c>
      <c r="Z41" s="29">
        <f>IF(OR(Z37="",Z38="",AND(Z37&lt;=TIME(12,0,0),Z38&lt;=TIME(12,0,0)),AND(Z37&gt;=TIME(13,0,0),Z38&gt;=TIME(13,0,0))),0,VLOOKUP($D36,名簿!$B:$D,3,FALSE))</f>
        <v>0</v>
      </c>
      <c r="AA41" s="29">
        <f>IF(OR(AA37="",AA38="",AND(AA37&lt;=TIME(12,0,0),AA38&lt;=TIME(12,0,0)),AND(AA37&gt;=TIME(13,0,0),AA38&gt;=TIME(13,0,0))),0,VLOOKUP($D36,名簿!$B:$D,3,FALSE))</f>
        <v>0</v>
      </c>
      <c r="AB41" s="29">
        <f>IF(OR(AB37="",AB38="",AND(AB37&lt;=TIME(12,0,0),AB38&lt;=TIME(12,0,0)),AND(AB37&gt;=TIME(13,0,0),AB38&gt;=TIME(13,0,0))),0,VLOOKUP($D36,名簿!$B:$D,3,FALSE))</f>
        <v>0</v>
      </c>
      <c r="AC41" s="29">
        <f>IF(OR(AC37="",AC38="",AND(AC37&lt;=TIME(12,0,0),AC38&lt;=TIME(12,0,0)),AND(AC37&gt;=TIME(13,0,0),AC38&gt;=TIME(13,0,0))),0,VLOOKUP($D36,名簿!$B:$D,3,FALSE))</f>
        <v>0</v>
      </c>
      <c r="AD41" s="29">
        <f>IF(OR(AD37="",AD38="",AND(AD37&lt;=TIME(12,0,0),AD38&lt;=TIME(12,0,0)),AND(AD37&gt;=TIME(13,0,0),AD38&gt;=TIME(13,0,0))),0,VLOOKUP($D36,名簿!$B:$D,3,FALSE))</f>
        <v>4.1666666666666664E-2</v>
      </c>
      <c r="AE41" s="29">
        <f>IF(OR(AE37="",AE38="",AND(AE37&lt;=TIME(12,0,0),AE38&lt;=TIME(12,0,0)),AND(AE37&gt;=TIME(13,0,0),AE38&gt;=TIME(13,0,0))),0,VLOOKUP($D36,名簿!$B:$D,3,FALSE))</f>
        <v>4.1666666666666664E-2</v>
      </c>
      <c r="AF41" s="29">
        <f>IF(OR(AF37="",AF38="",AND(AF37&lt;=TIME(12,0,0),AF38&lt;=TIME(12,0,0)),AND(AF37&gt;=TIME(13,0,0),AF38&gt;=TIME(13,0,0))),0,VLOOKUP($D36,名簿!$B:$D,3,FALSE))</f>
        <v>4.1666666666666664E-2</v>
      </c>
      <c r="AG41" s="29">
        <f>IF(OR(AG37="",AG38="",AND(AG37&lt;=TIME(12,0,0),AG38&lt;=TIME(12,0,0)),AND(AG37&gt;=TIME(13,0,0),AG38&gt;=TIME(13,0,0))),0,VLOOKUP($D36,名簿!$B:$D,3,FALSE))</f>
        <v>0</v>
      </c>
      <c r="AH41" s="29">
        <f>IF(OR(AH37="",AH38="",AND(AH37&lt;=TIME(12,0,0),AH38&lt;=TIME(12,0,0)),AND(AH37&gt;=TIME(13,0,0),AH38&gt;=TIME(13,0,0))),0,VLOOKUP($D36,名簿!$B:$D,3,FALSE))</f>
        <v>0</v>
      </c>
      <c r="AI41" s="29">
        <f>IF(OR(AI37="",AI38="",AND(AI37&lt;=TIME(12,0,0),AI38&lt;=TIME(12,0,0)),AND(AI37&gt;=TIME(13,0,0),AI38&gt;=TIME(13,0,0))),0,VLOOKUP($D36,名簿!$B:$D,3,FALSE))</f>
        <v>4.1666666666666664E-2</v>
      </c>
      <c r="AJ41" s="86"/>
      <c r="AK41" s="15"/>
      <c r="AL41" s="16"/>
      <c r="AM41" s="19"/>
    </row>
    <row r="42" spans="1:39" ht="20.100000000000001" hidden="1" customHeight="1" x14ac:dyDescent="0.15">
      <c r="C42" s="78"/>
      <c r="D42" s="46" t="s">
        <v>5</v>
      </c>
      <c r="E42" s="39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>
        <f t="shared" ref="V42:AI42" si="4">IF(OR(V37="",V38=""),"",V38-V37-V41)</f>
        <v>0.125</v>
      </c>
      <c r="W42" s="30">
        <f t="shared" si="4"/>
        <v>0.2083333333333334</v>
      </c>
      <c r="X42" s="30">
        <f t="shared" si="4"/>
        <v>0.2083333333333334</v>
      </c>
      <c r="Y42" s="30">
        <f t="shared" si="4"/>
        <v>0.2083333333333334</v>
      </c>
      <c r="Z42" s="30" t="str">
        <f t="shared" si="4"/>
        <v/>
      </c>
      <c r="AA42" s="30" t="str">
        <f t="shared" si="4"/>
        <v/>
      </c>
      <c r="AB42" s="30">
        <f t="shared" si="4"/>
        <v>0.125</v>
      </c>
      <c r="AC42" s="30">
        <f t="shared" si="4"/>
        <v>0.125</v>
      </c>
      <c r="AD42" s="30">
        <f t="shared" si="4"/>
        <v>0.2083333333333334</v>
      </c>
      <c r="AE42" s="30">
        <f t="shared" si="4"/>
        <v>0.2083333333333334</v>
      </c>
      <c r="AF42" s="30">
        <f t="shared" si="4"/>
        <v>0.16666666666666666</v>
      </c>
      <c r="AG42" s="30" t="str">
        <f t="shared" si="4"/>
        <v/>
      </c>
      <c r="AH42" s="30" t="str">
        <f t="shared" si="4"/>
        <v/>
      </c>
      <c r="AI42" s="30">
        <f t="shared" si="4"/>
        <v>0.2083333333333334</v>
      </c>
      <c r="AJ42" s="86"/>
      <c r="AK42" s="7" t="s">
        <v>5</v>
      </c>
      <c r="AL42" s="16">
        <f>SUM(E42:AI42)</f>
        <v>1.7916666666666672</v>
      </c>
    </row>
    <row r="43" spans="1:39" ht="20.100000000000001" customHeight="1" x14ac:dyDescent="0.15">
      <c r="C43" s="78"/>
      <c r="D43" s="47" t="s">
        <v>23</v>
      </c>
      <c r="E43" s="40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>
        <v>8.3333333333333329E-2</v>
      </c>
      <c r="W43" s="31"/>
      <c r="X43" s="31"/>
      <c r="Y43" s="31"/>
      <c r="Z43" s="31"/>
      <c r="AA43" s="31"/>
      <c r="AB43" s="31">
        <v>8.3333333333333329E-2</v>
      </c>
      <c r="AC43" s="31">
        <v>8.3333333333333329E-2</v>
      </c>
      <c r="AD43" s="31"/>
      <c r="AE43" s="31"/>
      <c r="AF43" s="31"/>
      <c r="AG43" s="31"/>
      <c r="AH43" s="31"/>
      <c r="AI43" s="31"/>
      <c r="AJ43" s="86"/>
      <c r="AK43" s="15" t="s">
        <v>4</v>
      </c>
      <c r="AL43" s="16">
        <f>SUM(E43:AI43)</f>
        <v>0.25</v>
      </c>
      <c r="AM43" s="14"/>
    </row>
    <row r="44" spans="1:39" s="18" customFormat="1" ht="20.100000000000001" customHeight="1" thickBot="1" x14ac:dyDescent="0.2">
      <c r="A44" s="17"/>
      <c r="C44" s="79"/>
      <c r="D44" s="48" t="s">
        <v>24</v>
      </c>
      <c r="E44" s="41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87"/>
      <c r="AK44" s="15"/>
      <c r="AL44" s="16"/>
      <c r="AM44" s="19"/>
    </row>
    <row r="46" spans="1:39" x14ac:dyDescent="0.15">
      <c r="G46" s="20"/>
      <c r="H46" s="21"/>
      <c r="N46" s="20"/>
      <c r="O46" s="21"/>
      <c r="U46" s="20"/>
      <c r="V46" s="21"/>
      <c r="AB46" s="20"/>
      <c r="AC46" s="21"/>
      <c r="AK46" s="13"/>
    </row>
  </sheetData>
  <sheetProtection formatCells="0" formatColumns="0" formatRows="0" selectLockedCells="1"/>
  <mergeCells count="14">
    <mergeCell ref="E1:T4"/>
    <mergeCell ref="C5:D5"/>
    <mergeCell ref="E5:G5"/>
    <mergeCell ref="N5:Q5"/>
    <mergeCell ref="R5:S5"/>
    <mergeCell ref="C36:C44"/>
    <mergeCell ref="AJ36:AJ44"/>
    <mergeCell ref="AJ7:AJ8"/>
    <mergeCell ref="C9:C17"/>
    <mergeCell ref="C18:C26"/>
    <mergeCell ref="AJ18:AJ26"/>
    <mergeCell ref="C27:C35"/>
    <mergeCell ref="C7:C8"/>
    <mergeCell ref="D7:D8"/>
  </mergeCells>
  <phoneticPr fontId="1"/>
  <conditionalFormatting sqref="E8:AI8">
    <cfRule type="expression" dxfId="17" priority="1" stopIfTrue="1">
      <formula>WEEKDAY(E8,1)=7</formula>
    </cfRule>
    <cfRule type="expression" dxfId="16" priority="2" stopIfTrue="1">
      <formula>WEEKDAY(E8,1)=1</formula>
    </cfRule>
  </conditionalFormatting>
  <dataValidations count="1">
    <dataValidation imeMode="off" allowBlank="1" showInputMessage="1" showErrorMessage="1" sqref="A1:A2" xr:uid="{0E808653-1C1F-4624-8D07-E81A95885CF5}"/>
  </dataValidations>
  <printOptions horizontalCentered="1"/>
  <pageMargins left="0.9055118110236221" right="0.51181102362204722" top="0.55118110236220474" bottom="0.55118110236220474" header="0.31496062992125984" footer="0.31496062992125984"/>
  <pageSetup paperSize="8" scale="7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4BE52F3-18E7-44FB-9382-2DD77E7A5337}">
          <x14:formula1>
            <xm:f>名簿!$B$4:$B$28</xm:f>
          </x14:formula1>
          <xm:sqref>D9 D18 D27 D36</xm:sqref>
        </x14:dataValidation>
        <x14:dataValidation type="list" allowBlank="1" showInputMessage="1" showErrorMessage="1" xr:uid="{4885D5FE-D229-4A9C-BA2C-26B4FADF73F4}">
          <x14:formula1>
            <xm:f>設定項目!$D$2:$D$10</xm:f>
          </x14:formula1>
          <xm:sqref>E9:AI9 E18:AI18 E27:AI27 E36:AI36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E0AED-FE37-43AC-8F40-0576D72FB31D}">
  <sheetPr>
    <tabColor rgb="FFFFC000"/>
    <pageSetUpPr fitToPage="1"/>
  </sheetPr>
  <dimension ref="A1:AM46"/>
  <sheetViews>
    <sheetView view="pageBreakPreview" zoomScale="85" zoomScaleNormal="90" zoomScaleSheetLayoutView="85" workbookViewId="0">
      <pane ySplit="8" topLeftCell="A16" activePane="bottomLeft" state="frozen"/>
      <selection activeCell="E36" sqref="E36:AI36"/>
      <selection pane="bottomLeft" activeCell="AJ36" sqref="AJ36:AJ44"/>
    </sheetView>
  </sheetViews>
  <sheetFormatPr defaultColWidth="8.625" defaultRowHeight="13.5" x14ac:dyDescent="0.15"/>
  <cols>
    <col min="1" max="1" width="13.25" style="8" bestFit="1" customWidth="1"/>
    <col min="2" max="2" width="8.625" style="7"/>
    <col min="3" max="3" width="10.625" style="7" customWidth="1"/>
    <col min="4" max="4" width="14.75" style="7" customWidth="1"/>
    <col min="5" max="5" width="8.25" style="7" bestFit="1" customWidth="1"/>
    <col min="6" max="6" width="8.25" style="7" customWidth="1"/>
    <col min="7" max="7" width="6.875" style="7" bestFit="1" customWidth="1"/>
    <col min="8" max="8" width="8.25" style="7" bestFit="1" customWidth="1"/>
    <col min="9" max="9" width="7.5" style="7" bestFit="1" customWidth="1"/>
    <col min="10" max="10" width="7.5" style="7" customWidth="1"/>
    <col min="11" max="35" width="7.5" style="7" bestFit="1" customWidth="1"/>
    <col min="36" max="36" width="21.25" style="7" customWidth="1"/>
    <col min="37" max="37" width="9.125" style="8" bestFit="1" customWidth="1"/>
    <col min="38" max="38" width="11.25" style="8" bestFit="1" customWidth="1"/>
    <col min="39" max="39" width="4.625" style="7" customWidth="1"/>
    <col min="40" max="16384" width="8.625" style="7"/>
  </cols>
  <sheetData>
    <row r="1" spans="1:39" ht="23.25" customHeight="1" x14ac:dyDescent="0.15">
      <c r="A1" s="22">
        <v>2023</v>
      </c>
      <c r="B1" s="7" t="s">
        <v>7</v>
      </c>
      <c r="E1" s="68" t="s">
        <v>29</v>
      </c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70"/>
      <c r="U1"/>
      <c r="V1"/>
      <c r="W1"/>
      <c r="X1"/>
      <c r="Y1"/>
    </row>
    <row r="2" spans="1:39" ht="23.25" x14ac:dyDescent="0.15">
      <c r="A2" s="22">
        <v>8</v>
      </c>
      <c r="B2" s="7" t="s">
        <v>8</v>
      </c>
      <c r="E2" s="71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3"/>
      <c r="U2"/>
      <c r="V2"/>
      <c r="W2"/>
      <c r="X2"/>
      <c r="Y2"/>
    </row>
    <row r="3" spans="1:39" x14ac:dyDescent="0.15">
      <c r="E3" s="71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3"/>
    </row>
    <row r="4" spans="1:39" ht="14.25" thickBot="1" x14ac:dyDescent="0.2">
      <c r="E4" s="74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6"/>
    </row>
    <row r="5" spans="1:39" ht="35.25" customHeight="1" thickBot="1" x14ac:dyDescent="0.2">
      <c r="C5" s="64" t="s">
        <v>1</v>
      </c>
      <c r="D5" s="64"/>
      <c r="E5" s="63">
        <f>DATE($A$1,$A$2,1)</f>
        <v>45139</v>
      </c>
      <c r="F5" s="63"/>
      <c r="G5" s="63"/>
      <c r="N5" s="65"/>
      <c r="O5" s="65"/>
      <c r="P5" s="65"/>
      <c r="Q5" s="65"/>
      <c r="R5" s="65"/>
      <c r="S5" s="65"/>
      <c r="W5" s="9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10"/>
      <c r="AM5" s="9"/>
    </row>
    <row r="6" spans="1:39" ht="32.25" customHeight="1" thickBot="1" x14ac:dyDescent="0.2">
      <c r="C6" s="23"/>
      <c r="D6" s="23"/>
      <c r="E6" s="27"/>
      <c r="F6" s="27"/>
      <c r="G6" s="27"/>
      <c r="N6" s="9"/>
      <c r="O6" s="9"/>
      <c r="P6" s="9"/>
      <c r="Q6" s="9"/>
      <c r="R6" s="9"/>
      <c r="S6" s="9"/>
      <c r="W6" s="9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10"/>
      <c r="AM6" s="9"/>
    </row>
    <row r="7" spans="1:39" ht="27" customHeight="1" x14ac:dyDescent="0.15">
      <c r="C7" s="80" t="s">
        <v>14</v>
      </c>
      <c r="D7" s="80" t="s">
        <v>0</v>
      </c>
      <c r="E7" s="34">
        <f>DATE($A$1,$A$2,1)</f>
        <v>45139</v>
      </c>
      <c r="F7" s="11">
        <f>E7+1</f>
        <v>45140</v>
      </c>
      <c r="G7" s="11">
        <f t="shared" ref="G7:AF7" si="0">F7+1</f>
        <v>45141</v>
      </c>
      <c r="H7" s="11">
        <f t="shared" si="0"/>
        <v>45142</v>
      </c>
      <c r="I7" s="11">
        <f t="shared" si="0"/>
        <v>45143</v>
      </c>
      <c r="J7" s="11">
        <f t="shared" si="0"/>
        <v>45144</v>
      </c>
      <c r="K7" s="11">
        <f t="shared" si="0"/>
        <v>45145</v>
      </c>
      <c r="L7" s="11">
        <f t="shared" si="0"/>
        <v>45146</v>
      </c>
      <c r="M7" s="11">
        <f t="shared" si="0"/>
        <v>45147</v>
      </c>
      <c r="N7" s="11">
        <f t="shared" si="0"/>
        <v>45148</v>
      </c>
      <c r="O7" s="11">
        <f t="shared" si="0"/>
        <v>45149</v>
      </c>
      <c r="P7" s="11">
        <f t="shared" si="0"/>
        <v>45150</v>
      </c>
      <c r="Q7" s="11">
        <f t="shared" si="0"/>
        <v>45151</v>
      </c>
      <c r="R7" s="11">
        <f t="shared" si="0"/>
        <v>45152</v>
      </c>
      <c r="S7" s="11">
        <f t="shared" si="0"/>
        <v>45153</v>
      </c>
      <c r="T7" s="11">
        <f t="shared" si="0"/>
        <v>45154</v>
      </c>
      <c r="U7" s="11">
        <f t="shared" si="0"/>
        <v>45155</v>
      </c>
      <c r="V7" s="11">
        <f t="shared" si="0"/>
        <v>45156</v>
      </c>
      <c r="W7" s="11">
        <f t="shared" si="0"/>
        <v>45157</v>
      </c>
      <c r="X7" s="11">
        <f t="shared" si="0"/>
        <v>45158</v>
      </c>
      <c r="Y7" s="11">
        <f t="shared" si="0"/>
        <v>45159</v>
      </c>
      <c r="Z7" s="11">
        <f t="shared" si="0"/>
        <v>45160</v>
      </c>
      <c r="AA7" s="11">
        <f t="shared" si="0"/>
        <v>45161</v>
      </c>
      <c r="AB7" s="11">
        <f t="shared" si="0"/>
        <v>45162</v>
      </c>
      <c r="AC7" s="11">
        <f t="shared" si="0"/>
        <v>45163</v>
      </c>
      <c r="AD7" s="11">
        <f t="shared" si="0"/>
        <v>45164</v>
      </c>
      <c r="AE7" s="11">
        <f t="shared" si="0"/>
        <v>45165</v>
      </c>
      <c r="AF7" s="11">
        <f t="shared" si="0"/>
        <v>45166</v>
      </c>
      <c r="AG7" s="11">
        <f>IF(MONTH(AF7+1)=MONTH(AF7),AF7+1,"")</f>
        <v>45167</v>
      </c>
      <c r="AH7" s="11">
        <f>IF(AG7="","",IF(MONTH(AG7+1)=MONTH(AG7),AG7+1,""))</f>
        <v>45168</v>
      </c>
      <c r="AI7" s="11">
        <f>IF(AH7="","",IF(MONTH(AH7+1)=MONTH(AH7),AH7+1,""))</f>
        <v>45169</v>
      </c>
      <c r="AJ7" s="66" t="s">
        <v>27</v>
      </c>
      <c r="AK7" s="10"/>
      <c r="AM7" s="10"/>
    </row>
    <row r="8" spans="1:39" ht="27" customHeight="1" thickBot="1" x14ac:dyDescent="0.2">
      <c r="C8" s="81"/>
      <c r="D8" s="81"/>
      <c r="E8" s="35">
        <f>IF(E7="","",E7)</f>
        <v>45139</v>
      </c>
      <c r="F8" s="26">
        <f t="shared" ref="F8:AI8" si="1">IF(F7="","",F7)</f>
        <v>45140</v>
      </c>
      <c r="G8" s="26">
        <f t="shared" si="1"/>
        <v>45141</v>
      </c>
      <c r="H8" s="26">
        <f t="shared" si="1"/>
        <v>45142</v>
      </c>
      <c r="I8" s="26">
        <f t="shared" si="1"/>
        <v>45143</v>
      </c>
      <c r="J8" s="26">
        <f t="shared" si="1"/>
        <v>45144</v>
      </c>
      <c r="K8" s="26">
        <f t="shared" si="1"/>
        <v>45145</v>
      </c>
      <c r="L8" s="26">
        <f t="shared" si="1"/>
        <v>45146</v>
      </c>
      <c r="M8" s="26">
        <f t="shared" si="1"/>
        <v>45147</v>
      </c>
      <c r="N8" s="26">
        <f t="shared" si="1"/>
        <v>45148</v>
      </c>
      <c r="O8" s="26">
        <f t="shared" si="1"/>
        <v>45149</v>
      </c>
      <c r="P8" s="26">
        <f t="shared" si="1"/>
        <v>45150</v>
      </c>
      <c r="Q8" s="26">
        <f t="shared" si="1"/>
        <v>45151</v>
      </c>
      <c r="R8" s="26">
        <f t="shared" si="1"/>
        <v>45152</v>
      </c>
      <c r="S8" s="26">
        <f t="shared" si="1"/>
        <v>45153</v>
      </c>
      <c r="T8" s="26">
        <f t="shared" si="1"/>
        <v>45154</v>
      </c>
      <c r="U8" s="26">
        <f t="shared" si="1"/>
        <v>45155</v>
      </c>
      <c r="V8" s="26">
        <f t="shared" si="1"/>
        <v>45156</v>
      </c>
      <c r="W8" s="26">
        <f t="shared" si="1"/>
        <v>45157</v>
      </c>
      <c r="X8" s="26">
        <f t="shared" si="1"/>
        <v>45158</v>
      </c>
      <c r="Y8" s="26">
        <f t="shared" si="1"/>
        <v>45159</v>
      </c>
      <c r="Z8" s="26">
        <f t="shared" si="1"/>
        <v>45160</v>
      </c>
      <c r="AA8" s="26">
        <f t="shared" si="1"/>
        <v>45161</v>
      </c>
      <c r="AB8" s="26">
        <f t="shared" si="1"/>
        <v>45162</v>
      </c>
      <c r="AC8" s="26">
        <f t="shared" si="1"/>
        <v>45163</v>
      </c>
      <c r="AD8" s="26">
        <f t="shared" si="1"/>
        <v>45164</v>
      </c>
      <c r="AE8" s="26">
        <f t="shared" si="1"/>
        <v>45165</v>
      </c>
      <c r="AF8" s="26">
        <f t="shared" si="1"/>
        <v>45166</v>
      </c>
      <c r="AG8" s="26">
        <f t="shared" si="1"/>
        <v>45167</v>
      </c>
      <c r="AH8" s="26">
        <f t="shared" si="1"/>
        <v>45168</v>
      </c>
      <c r="AI8" s="26">
        <f t="shared" si="1"/>
        <v>45169</v>
      </c>
      <c r="AJ8" s="67"/>
      <c r="AK8" s="12"/>
      <c r="AL8" s="13"/>
      <c r="AM8" s="14"/>
    </row>
    <row r="9" spans="1:39" ht="41.25" customHeight="1" x14ac:dyDescent="0.15">
      <c r="C9" s="77" t="str">
        <f>IF(D9="","",VLOOKUP(D9,名簿!$B:$C,2,FALSE))</f>
        <v>事務員</v>
      </c>
      <c r="D9" s="42" t="s">
        <v>64</v>
      </c>
      <c r="E9" s="36" t="s">
        <v>66</v>
      </c>
      <c r="F9" s="36" t="s">
        <v>66</v>
      </c>
      <c r="G9" s="36" t="s">
        <v>66</v>
      </c>
      <c r="H9" s="36" t="s">
        <v>19</v>
      </c>
      <c r="I9" s="36" t="s">
        <v>70</v>
      </c>
      <c r="J9" s="36" t="s">
        <v>70</v>
      </c>
      <c r="K9" s="36" t="s">
        <v>66</v>
      </c>
      <c r="L9" s="36" t="s">
        <v>66</v>
      </c>
      <c r="M9" s="36" t="s">
        <v>66</v>
      </c>
      <c r="N9" s="36" t="s">
        <v>66</v>
      </c>
      <c r="O9" s="36" t="s">
        <v>70</v>
      </c>
      <c r="P9" s="36" t="s">
        <v>70</v>
      </c>
      <c r="Q9" s="36" t="s">
        <v>66</v>
      </c>
      <c r="R9" s="36" t="s">
        <v>16</v>
      </c>
      <c r="S9" s="36" t="s">
        <v>16</v>
      </c>
      <c r="T9" s="36" t="s">
        <v>66</v>
      </c>
      <c r="U9" s="36" t="s">
        <v>66</v>
      </c>
      <c r="V9" s="36" t="s">
        <v>66</v>
      </c>
      <c r="W9" s="36" t="s">
        <v>70</v>
      </c>
      <c r="X9" s="36" t="s">
        <v>70</v>
      </c>
      <c r="Y9" s="36" t="s">
        <v>66</v>
      </c>
      <c r="Z9" s="36" t="s">
        <v>66</v>
      </c>
      <c r="AA9" s="36" t="s">
        <v>66</v>
      </c>
      <c r="AB9" s="36" t="s">
        <v>66</v>
      </c>
      <c r="AC9" s="36" t="s">
        <v>20</v>
      </c>
      <c r="AD9" s="36" t="s">
        <v>70</v>
      </c>
      <c r="AE9" s="36" t="s">
        <v>70</v>
      </c>
      <c r="AF9" s="36" t="s">
        <v>66</v>
      </c>
      <c r="AG9" s="36" t="s">
        <v>66</v>
      </c>
      <c r="AH9" s="36" t="s">
        <v>66</v>
      </c>
      <c r="AI9" s="36" t="s">
        <v>66</v>
      </c>
      <c r="AJ9" s="60"/>
      <c r="AK9" s="10" t="s">
        <v>15</v>
      </c>
      <c r="AL9" s="8">
        <f>COUNTIF(E9:AI9,"〇")</f>
        <v>19</v>
      </c>
      <c r="AM9" s="14"/>
    </row>
    <row r="10" spans="1:39" ht="20.100000000000001" customHeight="1" x14ac:dyDescent="0.15">
      <c r="C10" s="78"/>
      <c r="D10" s="44" t="s">
        <v>2</v>
      </c>
      <c r="E10" s="37">
        <v>0.36805555555555558</v>
      </c>
      <c r="F10" s="37">
        <v>0.36805555555555558</v>
      </c>
      <c r="G10" s="37">
        <v>0.36805555555555558</v>
      </c>
      <c r="H10" s="28"/>
      <c r="I10" s="28"/>
      <c r="J10" s="28"/>
      <c r="K10" s="37">
        <v>0.36805555555555558</v>
      </c>
      <c r="L10" s="37">
        <v>0.36805555555555558</v>
      </c>
      <c r="M10" s="37">
        <v>0.36805555555555558</v>
      </c>
      <c r="N10" s="28">
        <v>0.36805555555555558</v>
      </c>
      <c r="O10" s="28"/>
      <c r="P10" s="28"/>
      <c r="Q10" s="37">
        <v>0.36805555555555558</v>
      </c>
      <c r="R10" s="28"/>
      <c r="S10" s="28"/>
      <c r="T10" s="37">
        <v>0.36805555555555558</v>
      </c>
      <c r="U10" s="37">
        <v>0.36805555555555558</v>
      </c>
      <c r="V10" s="37">
        <v>0.36805555555555558</v>
      </c>
      <c r="W10" s="28"/>
      <c r="X10" s="28"/>
      <c r="Y10" s="37">
        <v>0.36805555555555558</v>
      </c>
      <c r="Z10" s="37">
        <v>0.36805555555555558</v>
      </c>
      <c r="AA10" s="37">
        <v>0.36805555555555558</v>
      </c>
      <c r="AB10" s="37">
        <v>0.36805555555555558</v>
      </c>
      <c r="AC10" s="28"/>
      <c r="AD10" s="28"/>
      <c r="AE10" s="28"/>
      <c r="AF10" s="37">
        <v>0.36805555555555558</v>
      </c>
      <c r="AG10" s="28">
        <v>0.36805555555555558</v>
      </c>
      <c r="AH10" s="37">
        <v>0.36805555555555558</v>
      </c>
      <c r="AI10" s="37">
        <v>0.36805555555555558</v>
      </c>
      <c r="AJ10" s="61"/>
      <c r="AK10" s="10"/>
      <c r="AM10" s="14"/>
    </row>
    <row r="11" spans="1:39" ht="20.100000000000001" customHeight="1" x14ac:dyDescent="0.15">
      <c r="C11" s="78"/>
      <c r="D11" s="45" t="s">
        <v>3</v>
      </c>
      <c r="E11" s="37">
        <v>0.70138888888888884</v>
      </c>
      <c r="F11" s="37">
        <v>0.70138888888888884</v>
      </c>
      <c r="G11" s="37">
        <v>0.70138888888888884</v>
      </c>
      <c r="H11" s="28"/>
      <c r="I11" s="28"/>
      <c r="J11" s="28"/>
      <c r="K11" s="37">
        <v>0.70138888888888884</v>
      </c>
      <c r="L11" s="37">
        <v>0.70138888888888884</v>
      </c>
      <c r="M11" s="37">
        <v>0.70138888888888884</v>
      </c>
      <c r="N11" s="28">
        <v>0.61805555555555558</v>
      </c>
      <c r="O11" s="28"/>
      <c r="P11" s="28"/>
      <c r="Q11" s="37">
        <v>0.70138888888888884</v>
      </c>
      <c r="R11" s="28"/>
      <c r="S11" s="28"/>
      <c r="T11" s="37">
        <v>0.70138888888888884</v>
      </c>
      <c r="U11" s="37">
        <v>0.70138888888888884</v>
      </c>
      <c r="V11" s="37">
        <v>0.70138888888888884</v>
      </c>
      <c r="W11" s="28"/>
      <c r="X11" s="28"/>
      <c r="Y11" s="37">
        <v>0.70138888888888884</v>
      </c>
      <c r="Z11" s="37">
        <v>0.70138888888888884</v>
      </c>
      <c r="AA11" s="37">
        <v>0.70138888888888884</v>
      </c>
      <c r="AB11" s="37">
        <v>0.70138888888888884</v>
      </c>
      <c r="AC11" s="28"/>
      <c r="AD11" s="28"/>
      <c r="AE11" s="28"/>
      <c r="AF11" s="37">
        <v>0.70138888888888884</v>
      </c>
      <c r="AG11" s="28">
        <v>0.61805555555555558</v>
      </c>
      <c r="AH11" s="37">
        <v>0.70138888888888884</v>
      </c>
      <c r="AI11" s="37">
        <v>0.70138888888888884</v>
      </c>
      <c r="AJ11" s="61"/>
      <c r="AK11" s="15"/>
      <c r="AL11" s="16"/>
      <c r="AM11" s="14"/>
    </row>
    <row r="12" spans="1:39" ht="20.100000000000001" customHeight="1" x14ac:dyDescent="0.15">
      <c r="C12" s="78"/>
      <c r="D12" s="43" t="s">
        <v>25</v>
      </c>
      <c r="E12" s="37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61"/>
      <c r="AK12" s="10"/>
      <c r="AM12" s="14"/>
    </row>
    <row r="13" spans="1:39" ht="20.100000000000001" customHeight="1" x14ac:dyDescent="0.15">
      <c r="C13" s="78"/>
      <c r="D13" s="43" t="s">
        <v>26</v>
      </c>
      <c r="E13" s="37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61"/>
      <c r="AK13" s="15"/>
      <c r="AL13" s="16"/>
      <c r="AM13" s="14"/>
    </row>
    <row r="14" spans="1:39" s="18" customFormat="1" ht="20.100000000000001" hidden="1" customHeight="1" x14ac:dyDescent="0.15">
      <c r="A14" s="17"/>
      <c r="C14" s="78"/>
      <c r="D14" s="45" t="s">
        <v>11</v>
      </c>
      <c r="E14" s="38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61"/>
      <c r="AK14" s="15"/>
      <c r="AL14" s="16"/>
      <c r="AM14" s="19"/>
    </row>
    <row r="15" spans="1:39" ht="20.100000000000001" hidden="1" customHeight="1" x14ac:dyDescent="0.15">
      <c r="C15" s="78"/>
      <c r="D15" s="46" t="s">
        <v>5</v>
      </c>
      <c r="E15" s="39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61"/>
      <c r="AK15" s="7" t="s">
        <v>5</v>
      </c>
      <c r="AL15" s="16">
        <f>SUM(E15:AI15)</f>
        <v>0</v>
      </c>
    </row>
    <row r="16" spans="1:39" ht="20.100000000000001" customHeight="1" x14ac:dyDescent="0.15">
      <c r="C16" s="78"/>
      <c r="D16" s="47" t="s">
        <v>23</v>
      </c>
      <c r="E16" s="40"/>
      <c r="F16" s="31"/>
      <c r="G16" s="31"/>
      <c r="H16" s="31">
        <v>0.29166666666666669</v>
      </c>
      <c r="I16" s="31"/>
      <c r="J16" s="31"/>
      <c r="K16" s="31"/>
      <c r="L16" s="31"/>
      <c r="M16" s="31"/>
      <c r="N16" s="31">
        <v>8.3333333333333329E-2</v>
      </c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>
        <v>8.3333333333333329E-2</v>
      </c>
      <c r="AH16" s="31"/>
      <c r="AI16" s="31"/>
      <c r="AJ16" s="61"/>
      <c r="AK16" s="15" t="s">
        <v>4</v>
      </c>
      <c r="AL16" s="16">
        <f>SUM(E16:AI16)</f>
        <v>0.45833333333333331</v>
      </c>
      <c r="AM16" s="14"/>
    </row>
    <row r="17" spans="1:39" s="18" customFormat="1" ht="20.100000000000001" customHeight="1" thickBot="1" x14ac:dyDescent="0.2">
      <c r="A17" s="17"/>
      <c r="C17" s="79"/>
      <c r="D17" s="48" t="s">
        <v>24</v>
      </c>
      <c r="E17" s="41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>
        <v>45154</v>
      </c>
      <c r="AD17" s="33"/>
      <c r="AE17" s="33"/>
      <c r="AF17" s="33"/>
      <c r="AG17" s="33"/>
      <c r="AH17" s="33"/>
      <c r="AI17" s="33"/>
      <c r="AJ17" s="62"/>
      <c r="AK17" s="15"/>
      <c r="AL17" s="16"/>
      <c r="AM17" s="19"/>
    </row>
    <row r="18" spans="1:39" ht="41.25" customHeight="1" x14ac:dyDescent="0.15">
      <c r="C18" s="77" t="str">
        <f>IF(D18="","",VLOOKUP(D18,名簿!$B:$C,2,FALSE))</f>
        <v>事務員</v>
      </c>
      <c r="D18" s="42" t="s">
        <v>63</v>
      </c>
      <c r="E18" s="36" t="s">
        <v>66</v>
      </c>
      <c r="F18" s="36" t="s">
        <v>66</v>
      </c>
      <c r="G18" s="36" t="s">
        <v>66</v>
      </c>
      <c r="H18" s="36" t="s">
        <v>66</v>
      </c>
      <c r="I18" s="36" t="s">
        <v>70</v>
      </c>
      <c r="J18" s="36" t="s">
        <v>70</v>
      </c>
      <c r="K18" s="36" t="s">
        <v>66</v>
      </c>
      <c r="L18" s="36" t="s">
        <v>66</v>
      </c>
      <c r="M18" s="36" t="s">
        <v>66</v>
      </c>
      <c r="N18" s="36" t="s">
        <v>66</v>
      </c>
      <c r="O18" s="36" t="s">
        <v>70</v>
      </c>
      <c r="P18" s="36" t="s">
        <v>70</v>
      </c>
      <c r="Q18" s="36" t="s">
        <v>70</v>
      </c>
      <c r="R18" s="36" t="s">
        <v>16</v>
      </c>
      <c r="S18" s="36" t="s">
        <v>16</v>
      </c>
      <c r="T18" s="36" t="s">
        <v>66</v>
      </c>
      <c r="U18" s="36" t="s">
        <v>66</v>
      </c>
      <c r="V18" s="36" t="s">
        <v>66</v>
      </c>
      <c r="W18" s="36" t="s">
        <v>70</v>
      </c>
      <c r="X18" s="36" t="s">
        <v>70</v>
      </c>
      <c r="Y18" s="36" t="s">
        <v>66</v>
      </c>
      <c r="Z18" s="36" t="s">
        <v>66</v>
      </c>
      <c r="AA18" s="36" t="s">
        <v>66</v>
      </c>
      <c r="AB18" s="36" t="s">
        <v>66</v>
      </c>
      <c r="AC18" s="36" t="s">
        <v>66</v>
      </c>
      <c r="AD18" s="36" t="s">
        <v>70</v>
      </c>
      <c r="AE18" s="36" t="s">
        <v>66</v>
      </c>
      <c r="AF18" s="36" t="s">
        <v>20</v>
      </c>
      <c r="AG18" s="36" t="s">
        <v>66</v>
      </c>
      <c r="AH18" s="36" t="s">
        <v>66</v>
      </c>
      <c r="AI18" s="36" t="s">
        <v>66</v>
      </c>
      <c r="AJ18" s="57"/>
      <c r="AK18" s="10" t="s">
        <v>15</v>
      </c>
      <c r="AL18" s="8">
        <f>COUNTIF(E18:AI18,"〇")</f>
        <v>20</v>
      </c>
      <c r="AM18" s="14"/>
    </row>
    <row r="19" spans="1:39" ht="20.100000000000001" customHeight="1" x14ac:dyDescent="0.15">
      <c r="C19" s="78"/>
      <c r="D19" s="44" t="s">
        <v>2</v>
      </c>
      <c r="E19" s="37">
        <v>0.36805555555555558</v>
      </c>
      <c r="F19" s="28">
        <v>0.36805555555555558</v>
      </c>
      <c r="G19" s="28">
        <v>0.36805555555555558</v>
      </c>
      <c r="H19" s="28">
        <v>0.36805555555555558</v>
      </c>
      <c r="I19" s="28"/>
      <c r="J19" s="28"/>
      <c r="K19" s="28">
        <v>0.36805555555555558</v>
      </c>
      <c r="L19" s="28">
        <v>0.36805555555555558</v>
      </c>
      <c r="M19" s="28">
        <v>0.36805555555555558</v>
      </c>
      <c r="N19" s="28">
        <v>0.36805555555555558</v>
      </c>
      <c r="O19" s="28"/>
      <c r="P19" s="28"/>
      <c r="Q19" s="28"/>
      <c r="R19" s="28"/>
      <c r="S19" s="28"/>
      <c r="T19" s="28">
        <v>0.36805555555555558</v>
      </c>
      <c r="U19" s="28">
        <v>0.36805555555555558</v>
      </c>
      <c r="V19" s="28">
        <v>0.36805555555555558</v>
      </c>
      <c r="W19" s="28"/>
      <c r="X19" s="28"/>
      <c r="Y19" s="28">
        <v>0.36805555555555558</v>
      </c>
      <c r="Z19" s="28">
        <v>0.36805555555555558</v>
      </c>
      <c r="AA19" s="28">
        <v>0.36805555555555558</v>
      </c>
      <c r="AB19" s="28">
        <v>0.36805555555555558</v>
      </c>
      <c r="AC19" s="28">
        <v>0.36805555555555558</v>
      </c>
      <c r="AD19" s="28"/>
      <c r="AE19" s="28">
        <v>0.36805555555555558</v>
      </c>
      <c r="AF19" s="28"/>
      <c r="AG19" s="28">
        <v>0.36805555555555558</v>
      </c>
      <c r="AH19" s="28">
        <v>0.36805555555555558</v>
      </c>
      <c r="AI19" s="28">
        <v>0.36805555555555558</v>
      </c>
      <c r="AJ19" s="58"/>
      <c r="AK19" s="10"/>
      <c r="AM19" s="14"/>
    </row>
    <row r="20" spans="1:39" ht="20.100000000000001" customHeight="1" x14ac:dyDescent="0.15">
      <c r="C20" s="78"/>
      <c r="D20" s="45" t="s">
        <v>3</v>
      </c>
      <c r="E20" s="37">
        <v>0.70138888888888884</v>
      </c>
      <c r="F20" s="28">
        <v>0.70138888888888884</v>
      </c>
      <c r="G20" s="28">
        <v>0.70138888888888884</v>
      </c>
      <c r="H20" s="28">
        <v>0.70138888888888884</v>
      </c>
      <c r="I20" s="28"/>
      <c r="J20" s="28"/>
      <c r="K20" s="28">
        <v>0.70138888888888884</v>
      </c>
      <c r="L20" s="28">
        <v>0.70138888888888884</v>
      </c>
      <c r="M20" s="28">
        <v>0.49305555555555558</v>
      </c>
      <c r="N20" s="28">
        <v>0.70138888888888884</v>
      </c>
      <c r="O20" s="28"/>
      <c r="P20" s="28"/>
      <c r="Q20" s="28"/>
      <c r="R20" s="28"/>
      <c r="S20" s="28"/>
      <c r="T20" s="28">
        <v>0.70138888888888884</v>
      </c>
      <c r="U20" s="28">
        <v>0.70138888888888884</v>
      </c>
      <c r="V20" s="28">
        <v>0.70138888888888884</v>
      </c>
      <c r="W20" s="28"/>
      <c r="X20" s="28"/>
      <c r="Y20" s="28">
        <v>0.70138888888888884</v>
      </c>
      <c r="Z20" s="28">
        <v>0.70138888888888884</v>
      </c>
      <c r="AA20" s="28">
        <v>0.61805555555555558</v>
      </c>
      <c r="AB20" s="28">
        <v>0.70138888888888884</v>
      </c>
      <c r="AC20" s="28">
        <v>0.70138888888888884</v>
      </c>
      <c r="AD20" s="28"/>
      <c r="AE20" s="28">
        <v>0.70138888888888884</v>
      </c>
      <c r="AF20" s="28"/>
      <c r="AG20" s="28">
        <v>0.70138888888888884</v>
      </c>
      <c r="AH20" s="28">
        <v>0.70138888888888884</v>
      </c>
      <c r="AI20" s="28">
        <v>0.70138888888888884</v>
      </c>
      <c r="AJ20" s="58"/>
      <c r="AK20" s="15"/>
      <c r="AL20" s="16"/>
      <c r="AM20" s="14"/>
    </row>
    <row r="21" spans="1:39" ht="20.100000000000001" customHeight="1" x14ac:dyDescent="0.15">
      <c r="C21" s="78"/>
      <c r="D21" s="43" t="s">
        <v>25</v>
      </c>
      <c r="E21" s="37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58"/>
      <c r="AK21" s="10"/>
      <c r="AM21" s="14"/>
    </row>
    <row r="22" spans="1:39" ht="20.100000000000001" customHeight="1" x14ac:dyDescent="0.15">
      <c r="C22" s="78"/>
      <c r="D22" s="43" t="s">
        <v>26</v>
      </c>
      <c r="E22" s="37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58"/>
      <c r="AK22" s="15"/>
      <c r="AL22" s="16"/>
      <c r="AM22" s="14"/>
    </row>
    <row r="23" spans="1:39" s="18" customFormat="1" ht="20.100000000000001" hidden="1" customHeight="1" x14ac:dyDescent="0.15">
      <c r="A23" s="17"/>
      <c r="C23" s="78"/>
      <c r="D23" s="45" t="s">
        <v>11</v>
      </c>
      <c r="E23" s="38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>
        <f>IF(OR(V19="",V20="",AND(V19&lt;=TIME(12,0,0),V20&lt;=TIME(12,0,0)),AND(V19&gt;=TIME(13,0,0),V20&gt;=TIME(13,0,0))),0,VLOOKUP($D18,名簿!$B:$D,3,FALSE))</f>
        <v>4.1666666666666664E-2</v>
      </c>
      <c r="W23" s="29">
        <f>IF(OR(W19="",W20="",AND(W19&lt;=TIME(12,0,0),W20&lt;=TIME(12,0,0)),AND(W19&gt;=TIME(13,0,0),W20&gt;=TIME(13,0,0))),0,VLOOKUP($D18,名簿!$B:$D,3,FALSE))</f>
        <v>0</v>
      </c>
      <c r="X23" s="29">
        <f>IF(OR(X19="",X20="",AND(X19&lt;=TIME(12,0,0),X20&lt;=TIME(12,0,0)),AND(X19&gt;=TIME(13,0,0),X20&gt;=TIME(13,0,0))),0,VLOOKUP($D18,名簿!$B:$D,3,FALSE))</f>
        <v>0</v>
      </c>
      <c r="Y23" s="29">
        <f>IF(OR(Y19="",Y20="",AND(Y19&lt;=TIME(12,0,0),Y20&lt;=TIME(12,0,0)),AND(Y19&gt;=TIME(13,0,0),Y20&gt;=TIME(13,0,0))),0,VLOOKUP($D18,名簿!$B:$D,3,FALSE))</f>
        <v>4.1666666666666664E-2</v>
      </c>
      <c r="Z23" s="29">
        <f>IF(OR(Z19="",Z20="",AND(Z19&lt;=TIME(12,0,0),Z20&lt;=TIME(12,0,0)),AND(Z19&gt;=TIME(13,0,0),Z20&gt;=TIME(13,0,0))),0,VLOOKUP($D18,名簿!$B:$D,3,FALSE))</f>
        <v>4.1666666666666664E-2</v>
      </c>
      <c r="AA23" s="29">
        <f>IF(OR(AA19="",AA20="",AND(AA19&lt;=TIME(12,0,0),AA20&lt;=TIME(12,0,0)),AND(AA19&gt;=TIME(13,0,0),AA20&gt;=TIME(13,0,0))),0,VLOOKUP($D18,名簿!$B:$D,3,FALSE))</f>
        <v>4.1666666666666664E-2</v>
      </c>
      <c r="AB23" s="29">
        <f>IF(OR(AB19="",AB20="",AND(AB19&lt;=TIME(12,0,0),AB20&lt;=TIME(12,0,0)),AND(AB19&gt;=TIME(13,0,0),AB20&gt;=TIME(13,0,0))),0,VLOOKUP($D18,名簿!$B:$D,3,FALSE))</f>
        <v>4.1666666666666664E-2</v>
      </c>
      <c r="AC23" s="29">
        <f>IF(OR(AC19="",AC20="",AND(AC19&lt;=TIME(12,0,0),AC20&lt;=TIME(12,0,0)),AND(AC19&gt;=TIME(13,0,0),AC20&gt;=TIME(13,0,0))),0,VLOOKUP($D18,名簿!$B:$D,3,FALSE))</f>
        <v>4.1666666666666664E-2</v>
      </c>
      <c r="AD23" s="29">
        <f>IF(OR(AD19="",AD20="",AND(AD19&lt;=TIME(12,0,0),AD20&lt;=TIME(12,0,0)),AND(AD19&gt;=TIME(13,0,0),AD20&gt;=TIME(13,0,0))),0,VLOOKUP($D18,名簿!$B:$D,3,FALSE))</f>
        <v>0</v>
      </c>
      <c r="AE23" s="29">
        <f>IF(OR(AE19="",AE20="",AND(AE19&lt;=TIME(12,0,0),AE20&lt;=TIME(12,0,0)),AND(AE19&gt;=TIME(13,0,0),AE20&gt;=TIME(13,0,0))),0,VLOOKUP($D18,名簿!$B:$D,3,FALSE))</f>
        <v>4.1666666666666664E-2</v>
      </c>
      <c r="AF23" s="29">
        <f>IF(OR(AF19="",AF20="",AND(AF19&lt;=TIME(12,0,0),AF20&lt;=TIME(12,0,0)),AND(AF19&gt;=TIME(13,0,0),AF20&gt;=TIME(13,0,0))),0,VLOOKUP($D18,名簿!$B:$D,3,FALSE))</f>
        <v>0</v>
      </c>
      <c r="AG23" s="29">
        <f>IF(OR(AG19="",AG20="",AND(AG19&lt;=TIME(12,0,0),AG20&lt;=TIME(12,0,0)),AND(AG19&gt;=TIME(13,0,0),AG20&gt;=TIME(13,0,0))),0,VLOOKUP($D18,名簿!$B:$D,3,FALSE))</f>
        <v>4.1666666666666664E-2</v>
      </c>
      <c r="AH23" s="29">
        <f>IF(OR(AH19="",AH20="",AND(AH19&lt;=TIME(12,0,0),AH20&lt;=TIME(12,0,0)),AND(AH19&gt;=TIME(13,0,0),AH20&gt;=TIME(13,0,0))),0,VLOOKUP($D18,名簿!$B:$D,3,FALSE))</f>
        <v>4.1666666666666664E-2</v>
      </c>
      <c r="AI23" s="29">
        <f>IF(OR(AI19="",AI20="",AND(AI19&lt;=TIME(12,0,0),AI20&lt;=TIME(12,0,0)),AND(AI19&gt;=TIME(13,0,0),AI20&gt;=TIME(13,0,0))),0,VLOOKUP($D18,名簿!$B:$D,3,FALSE))</f>
        <v>4.1666666666666664E-2</v>
      </c>
      <c r="AJ23" s="58"/>
      <c r="AK23" s="15"/>
      <c r="AL23" s="16"/>
      <c r="AM23" s="19"/>
    </row>
    <row r="24" spans="1:39" ht="20.100000000000001" hidden="1" customHeight="1" x14ac:dyDescent="0.15">
      <c r="C24" s="78"/>
      <c r="D24" s="46" t="s">
        <v>5</v>
      </c>
      <c r="E24" s="39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>
        <f t="shared" ref="V24:AI24" si="2">IF(OR(V19="",V20=""),"",V20-V19-V23)</f>
        <v>0.29166666666666657</v>
      </c>
      <c r="W24" s="30" t="str">
        <f t="shared" si="2"/>
        <v/>
      </c>
      <c r="X24" s="30" t="str">
        <f t="shared" si="2"/>
        <v/>
      </c>
      <c r="Y24" s="30">
        <f t="shared" si="2"/>
        <v>0.29166666666666657</v>
      </c>
      <c r="Z24" s="30">
        <f t="shared" si="2"/>
        <v>0.29166666666666657</v>
      </c>
      <c r="AA24" s="30">
        <f t="shared" si="2"/>
        <v>0.20833333333333334</v>
      </c>
      <c r="AB24" s="30">
        <f t="shared" si="2"/>
        <v>0.29166666666666657</v>
      </c>
      <c r="AC24" s="30">
        <f t="shared" si="2"/>
        <v>0.29166666666666657</v>
      </c>
      <c r="AD24" s="30" t="str">
        <f t="shared" si="2"/>
        <v/>
      </c>
      <c r="AE24" s="30">
        <f t="shared" si="2"/>
        <v>0.29166666666666657</v>
      </c>
      <c r="AF24" s="30" t="str">
        <f t="shared" si="2"/>
        <v/>
      </c>
      <c r="AG24" s="30">
        <f t="shared" si="2"/>
        <v>0.29166666666666657</v>
      </c>
      <c r="AH24" s="30">
        <f t="shared" si="2"/>
        <v>0.29166666666666657</v>
      </c>
      <c r="AI24" s="30">
        <f t="shared" si="2"/>
        <v>0.29166666666666657</v>
      </c>
      <c r="AJ24" s="58"/>
      <c r="AK24" s="7" t="s">
        <v>5</v>
      </c>
      <c r="AL24" s="16">
        <f>SUM(E24:AI24)</f>
        <v>2.8333333333333321</v>
      </c>
    </row>
    <row r="25" spans="1:39" ht="20.100000000000001" customHeight="1" x14ac:dyDescent="0.15">
      <c r="C25" s="78"/>
      <c r="D25" s="47" t="s">
        <v>23</v>
      </c>
      <c r="E25" s="40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58"/>
      <c r="AK25" s="15" t="s">
        <v>4</v>
      </c>
      <c r="AL25" s="16">
        <f>SUM(E25:AI25)</f>
        <v>0</v>
      </c>
      <c r="AM25" s="14"/>
    </row>
    <row r="26" spans="1:39" s="18" customFormat="1" ht="20.100000000000001" customHeight="1" thickBot="1" x14ac:dyDescent="0.2">
      <c r="A26" s="17"/>
      <c r="C26" s="79"/>
      <c r="D26" s="48" t="s">
        <v>24</v>
      </c>
      <c r="E26" s="41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>
        <v>45168</v>
      </c>
      <c r="AG26" s="33"/>
      <c r="AH26" s="33"/>
      <c r="AI26" s="33"/>
      <c r="AJ26" s="59"/>
      <c r="AK26" s="15"/>
      <c r="AL26" s="16"/>
      <c r="AM26" s="19"/>
    </row>
    <row r="27" spans="1:39" ht="41.25" customHeight="1" x14ac:dyDescent="0.15">
      <c r="C27" s="77" t="str">
        <f>IF(D27="","",VLOOKUP(D27,名簿!$B:$C,2,FALSE))</f>
        <v>指導員</v>
      </c>
      <c r="D27" s="42" t="s">
        <v>58</v>
      </c>
      <c r="E27" s="36" t="s">
        <v>66</v>
      </c>
      <c r="F27" s="36" t="s">
        <v>66</v>
      </c>
      <c r="G27" s="36" t="s">
        <v>66</v>
      </c>
      <c r="H27" s="36" t="s">
        <v>66</v>
      </c>
      <c r="I27" s="36" t="s">
        <v>70</v>
      </c>
      <c r="J27" s="36" t="s">
        <v>70</v>
      </c>
      <c r="K27" s="36" t="s">
        <v>66</v>
      </c>
      <c r="L27" s="36" t="s">
        <v>66</v>
      </c>
      <c r="M27" s="36" t="s">
        <v>66</v>
      </c>
      <c r="N27" s="36" t="s">
        <v>66</v>
      </c>
      <c r="O27" s="36" t="s">
        <v>70</v>
      </c>
      <c r="P27" s="36" t="s">
        <v>70</v>
      </c>
      <c r="Q27" s="36" t="s">
        <v>70</v>
      </c>
      <c r="R27" s="36" t="s">
        <v>16</v>
      </c>
      <c r="S27" s="36" t="s">
        <v>16</v>
      </c>
      <c r="T27" s="36" t="s">
        <v>66</v>
      </c>
      <c r="U27" s="36" t="s">
        <v>66</v>
      </c>
      <c r="V27" s="36" t="s">
        <v>66</v>
      </c>
      <c r="W27" s="36" t="s">
        <v>70</v>
      </c>
      <c r="X27" s="36" t="s">
        <v>70</v>
      </c>
      <c r="Y27" s="36" t="s">
        <v>66</v>
      </c>
      <c r="Z27" s="36" t="s">
        <v>66</v>
      </c>
      <c r="AA27" s="36" t="s">
        <v>66</v>
      </c>
      <c r="AB27" s="36" t="s">
        <v>66</v>
      </c>
      <c r="AC27" s="36" t="s">
        <v>66</v>
      </c>
      <c r="AD27" s="36" t="s">
        <v>70</v>
      </c>
      <c r="AE27" s="36" t="s">
        <v>70</v>
      </c>
      <c r="AF27" s="36" t="s">
        <v>66</v>
      </c>
      <c r="AG27" s="36" t="s">
        <v>66</v>
      </c>
      <c r="AH27" s="36" t="s">
        <v>66</v>
      </c>
      <c r="AI27" s="36" t="s">
        <v>66</v>
      </c>
      <c r="AJ27" s="60"/>
      <c r="AK27" s="10" t="s">
        <v>15</v>
      </c>
      <c r="AL27" s="8">
        <f>COUNTIF(E27:AI27,"〇")</f>
        <v>20</v>
      </c>
      <c r="AM27" s="14"/>
    </row>
    <row r="28" spans="1:39" ht="20.100000000000001" customHeight="1" x14ac:dyDescent="0.15">
      <c r="C28" s="78"/>
      <c r="D28" s="44" t="s">
        <v>2</v>
      </c>
      <c r="E28" s="37">
        <v>0.36805555555555558</v>
      </c>
      <c r="F28" s="28">
        <v>0.36805555555555558</v>
      </c>
      <c r="G28" s="28">
        <v>0.36805555555555558</v>
      </c>
      <c r="H28" s="28">
        <v>0.36805555555555558</v>
      </c>
      <c r="I28" s="28"/>
      <c r="J28" s="28"/>
      <c r="K28" s="28">
        <v>0.36805555555555558</v>
      </c>
      <c r="L28" s="28">
        <v>0.36805555555555558</v>
      </c>
      <c r="M28" s="28">
        <v>0.36805555555555558</v>
      </c>
      <c r="N28" s="28">
        <v>0.36805555555555558</v>
      </c>
      <c r="O28" s="28"/>
      <c r="P28" s="28"/>
      <c r="Q28" s="28"/>
      <c r="R28" s="28"/>
      <c r="S28" s="28"/>
      <c r="T28" s="28">
        <v>0.36805555555555558</v>
      </c>
      <c r="U28" s="28">
        <v>0.36805555555555558</v>
      </c>
      <c r="V28" s="28">
        <v>0.36805555555555558</v>
      </c>
      <c r="W28" s="28"/>
      <c r="X28" s="28"/>
      <c r="Y28" s="28">
        <v>0.36805555555555558</v>
      </c>
      <c r="Z28" s="28">
        <v>0.36805555555555558</v>
      </c>
      <c r="AA28" s="28">
        <v>0.36805555555555558</v>
      </c>
      <c r="AB28" s="28">
        <v>0.36805555555555558</v>
      </c>
      <c r="AC28" s="28">
        <v>0.36805555555555558</v>
      </c>
      <c r="AD28" s="28"/>
      <c r="AE28" s="28"/>
      <c r="AF28" s="28">
        <v>0.36805555555555558</v>
      </c>
      <c r="AG28" s="28">
        <v>0.36805555555555558</v>
      </c>
      <c r="AH28" s="28">
        <v>0.36805555555555558</v>
      </c>
      <c r="AI28" s="28">
        <v>0.36805555555555558</v>
      </c>
      <c r="AJ28" s="61"/>
      <c r="AK28" s="10"/>
      <c r="AM28" s="14"/>
    </row>
    <row r="29" spans="1:39" ht="20.100000000000001" customHeight="1" x14ac:dyDescent="0.15">
      <c r="C29" s="78"/>
      <c r="D29" s="45" t="s">
        <v>3</v>
      </c>
      <c r="E29" s="37">
        <v>0.70138888888888884</v>
      </c>
      <c r="F29" s="28">
        <v>0.70138888888888884</v>
      </c>
      <c r="G29" s="28">
        <v>0.70138888888888884</v>
      </c>
      <c r="H29" s="28">
        <v>0.70138888888888884</v>
      </c>
      <c r="I29" s="28"/>
      <c r="J29" s="28"/>
      <c r="K29" s="28">
        <v>0.70138888888888884</v>
      </c>
      <c r="L29" s="28">
        <v>0.70138888888888884</v>
      </c>
      <c r="M29" s="28">
        <v>0.70138888888888884</v>
      </c>
      <c r="N29" s="28">
        <v>0.61805555555555558</v>
      </c>
      <c r="O29" s="28"/>
      <c r="P29" s="28"/>
      <c r="Q29" s="28"/>
      <c r="R29" s="28"/>
      <c r="S29" s="28"/>
      <c r="T29" s="28">
        <v>0.70138888888888884</v>
      </c>
      <c r="U29" s="28">
        <v>0.70138888888888884</v>
      </c>
      <c r="V29" s="28">
        <v>0.70138888888888884</v>
      </c>
      <c r="W29" s="28"/>
      <c r="X29" s="28"/>
      <c r="Y29" s="28">
        <v>0.70138888888888884</v>
      </c>
      <c r="Z29" s="28">
        <v>0.70138888888888884</v>
      </c>
      <c r="AA29" s="28">
        <v>0.70138888888888884</v>
      </c>
      <c r="AB29" s="28">
        <v>0.70138888888888884</v>
      </c>
      <c r="AC29" s="28">
        <v>0.70138888888888884</v>
      </c>
      <c r="AD29" s="28"/>
      <c r="AE29" s="28"/>
      <c r="AF29" s="28">
        <v>0.70138888888888884</v>
      </c>
      <c r="AG29" s="28">
        <v>0.61805555555555558</v>
      </c>
      <c r="AH29" s="28">
        <v>0.49305555555555558</v>
      </c>
      <c r="AI29" s="28">
        <v>0.70138888888888884</v>
      </c>
      <c r="AJ29" s="61"/>
      <c r="AK29" s="15"/>
      <c r="AL29" s="16"/>
      <c r="AM29" s="14"/>
    </row>
    <row r="30" spans="1:39" ht="20.100000000000001" customHeight="1" x14ac:dyDescent="0.15">
      <c r="C30" s="78"/>
      <c r="D30" s="43" t="s">
        <v>25</v>
      </c>
      <c r="E30" s="37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61"/>
      <c r="AK30" s="10"/>
      <c r="AM30" s="14"/>
    </row>
    <row r="31" spans="1:39" ht="20.100000000000001" customHeight="1" x14ac:dyDescent="0.15">
      <c r="C31" s="78"/>
      <c r="D31" s="43" t="s">
        <v>26</v>
      </c>
      <c r="E31" s="37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61"/>
      <c r="AK31" s="15"/>
      <c r="AL31" s="16"/>
      <c r="AM31" s="14"/>
    </row>
    <row r="32" spans="1:39" s="18" customFormat="1" ht="20.100000000000001" hidden="1" customHeight="1" x14ac:dyDescent="0.15">
      <c r="A32" s="17"/>
      <c r="C32" s="78"/>
      <c r="D32" s="45" t="s">
        <v>11</v>
      </c>
      <c r="E32" s="38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>
        <f>IF(OR(V28="",V29="",AND(V28&lt;=TIME(12,0,0),V29&lt;=TIME(12,0,0)),AND(V28&gt;=TIME(13,0,0),V29&gt;=TIME(13,0,0))),0,VLOOKUP($D27,名簿!$B:$D,3,FALSE))</f>
        <v>4.1666666666666664E-2</v>
      </c>
      <c r="W32" s="29">
        <f>IF(OR(W28="",W29="",AND(W28&lt;=TIME(12,0,0),W29&lt;=TIME(12,0,0)),AND(W28&gt;=TIME(13,0,0),W29&gt;=TIME(13,0,0))),0,VLOOKUP($D27,名簿!$B:$D,3,FALSE))</f>
        <v>0</v>
      </c>
      <c r="X32" s="29">
        <f>IF(OR(X28="",X29="",AND(X28&lt;=TIME(12,0,0),X29&lt;=TIME(12,0,0)),AND(X28&gt;=TIME(13,0,0),X29&gt;=TIME(13,0,0))),0,VLOOKUP($D27,名簿!$B:$D,3,FALSE))</f>
        <v>0</v>
      </c>
      <c r="Y32" s="29">
        <f>IF(OR(Y28="",Y29="",AND(Y28&lt;=TIME(12,0,0),Y29&lt;=TIME(12,0,0)),AND(Y28&gt;=TIME(13,0,0),Y29&gt;=TIME(13,0,0))),0,VLOOKUP($D27,名簿!$B:$D,3,FALSE))</f>
        <v>4.1666666666666664E-2</v>
      </c>
      <c r="Z32" s="29">
        <f>IF(OR(Z28="",Z29="",AND(Z28&lt;=TIME(12,0,0),Z29&lt;=TIME(12,0,0)),AND(Z28&gt;=TIME(13,0,0),Z29&gt;=TIME(13,0,0))),0,VLOOKUP($D27,名簿!$B:$D,3,FALSE))</f>
        <v>4.1666666666666664E-2</v>
      </c>
      <c r="AA32" s="29">
        <f>IF(OR(AA28="",AA29="",AND(AA28&lt;=TIME(12,0,0),AA29&lt;=TIME(12,0,0)),AND(AA28&gt;=TIME(13,0,0),AA29&gt;=TIME(13,0,0))),0,VLOOKUP($D27,名簿!$B:$D,3,FALSE))</f>
        <v>4.1666666666666664E-2</v>
      </c>
      <c r="AB32" s="29">
        <f>IF(OR(AB28="",AB29="",AND(AB28&lt;=TIME(12,0,0),AB29&lt;=TIME(12,0,0)),AND(AB28&gt;=TIME(13,0,0),AB29&gt;=TIME(13,0,0))),0,VLOOKUP($D27,名簿!$B:$D,3,FALSE))</f>
        <v>4.1666666666666664E-2</v>
      </c>
      <c r="AC32" s="29">
        <f>IF(OR(AC28="",AC29="",AND(AC28&lt;=TIME(12,0,0),AC29&lt;=TIME(12,0,0)),AND(AC28&gt;=TIME(13,0,0),AC29&gt;=TIME(13,0,0))),0,VLOOKUP($D27,名簿!$B:$D,3,FALSE))</f>
        <v>4.1666666666666664E-2</v>
      </c>
      <c r="AD32" s="29">
        <f>IF(OR(AD28="",AD29="",AND(AD28&lt;=TIME(12,0,0),AD29&lt;=TIME(12,0,0)),AND(AD28&gt;=TIME(13,0,0),AD29&gt;=TIME(13,0,0))),0,VLOOKUP($D27,名簿!$B:$D,3,FALSE))</f>
        <v>0</v>
      </c>
      <c r="AE32" s="29">
        <f>IF(OR(AE28="",AE29="",AND(AE28&lt;=TIME(12,0,0),AE29&lt;=TIME(12,0,0)),AND(AE28&gt;=TIME(13,0,0),AE29&gt;=TIME(13,0,0))),0,VLOOKUP($D27,名簿!$B:$D,3,FALSE))</f>
        <v>0</v>
      </c>
      <c r="AF32" s="29">
        <f>IF(OR(AF28="",AF29="",AND(AF28&lt;=TIME(12,0,0),AF29&lt;=TIME(12,0,0)),AND(AF28&gt;=TIME(13,0,0),AF29&gt;=TIME(13,0,0))),0,VLOOKUP($D27,名簿!$B:$D,3,FALSE))</f>
        <v>4.1666666666666664E-2</v>
      </c>
      <c r="AG32" s="29">
        <f>IF(OR(AG28="",AG29="",AND(AG28&lt;=TIME(12,0,0),AG29&lt;=TIME(12,0,0)),AND(AG28&gt;=TIME(13,0,0),AG29&gt;=TIME(13,0,0))),0,VLOOKUP($D27,名簿!$B:$D,3,FALSE))</f>
        <v>4.1666666666666664E-2</v>
      </c>
      <c r="AH32" s="29">
        <f>IF(OR(AH28="",AH29="",AND(AH28&lt;=TIME(12,0,0),AH29&lt;=TIME(12,0,0)),AND(AH28&gt;=TIME(13,0,0),AH29&gt;=TIME(13,0,0))),0,VLOOKUP($D27,名簿!$B:$D,3,FALSE))</f>
        <v>0</v>
      </c>
      <c r="AI32" s="29">
        <f>IF(OR(AI28="",AI29="",AND(AI28&lt;=TIME(12,0,0),AI29&lt;=TIME(12,0,0)),AND(AI28&gt;=TIME(13,0,0),AI29&gt;=TIME(13,0,0))),0,VLOOKUP($D27,名簿!$B:$D,3,FALSE))</f>
        <v>4.1666666666666664E-2</v>
      </c>
      <c r="AJ32" s="61"/>
      <c r="AK32" s="15"/>
      <c r="AL32" s="16"/>
      <c r="AM32" s="19"/>
    </row>
    <row r="33" spans="1:39" ht="20.100000000000001" hidden="1" customHeight="1" x14ac:dyDescent="0.15">
      <c r="C33" s="78"/>
      <c r="D33" s="46" t="s">
        <v>5</v>
      </c>
      <c r="E33" s="39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>
        <f t="shared" ref="V33:AI33" si="3">IF(OR(V28="",V29=""),"",V29-V28-V32)</f>
        <v>0.29166666666666657</v>
      </c>
      <c r="W33" s="30" t="str">
        <f t="shared" si="3"/>
        <v/>
      </c>
      <c r="X33" s="30" t="str">
        <f t="shared" si="3"/>
        <v/>
      </c>
      <c r="Y33" s="30">
        <f t="shared" si="3"/>
        <v>0.29166666666666657</v>
      </c>
      <c r="Z33" s="30">
        <f t="shared" si="3"/>
        <v>0.29166666666666657</v>
      </c>
      <c r="AA33" s="30">
        <f t="shared" si="3"/>
        <v>0.29166666666666657</v>
      </c>
      <c r="AB33" s="30">
        <f t="shared" si="3"/>
        <v>0.29166666666666657</v>
      </c>
      <c r="AC33" s="30">
        <f t="shared" si="3"/>
        <v>0.29166666666666657</v>
      </c>
      <c r="AD33" s="30" t="str">
        <f t="shared" si="3"/>
        <v/>
      </c>
      <c r="AE33" s="30" t="str">
        <f t="shared" si="3"/>
        <v/>
      </c>
      <c r="AF33" s="30">
        <f t="shared" si="3"/>
        <v>0.29166666666666657</v>
      </c>
      <c r="AG33" s="30">
        <f t="shared" si="3"/>
        <v>0.20833333333333334</v>
      </c>
      <c r="AH33" s="30">
        <f t="shared" si="3"/>
        <v>0.125</v>
      </c>
      <c r="AI33" s="30">
        <f t="shared" si="3"/>
        <v>0.29166666666666657</v>
      </c>
      <c r="AJ33" s="61"/>
      <c r="AK33" s="7" t="s">
        <v>5</v>
      </c>
      <c r="AL33" s="16">
        <f>SUM(E33:AI33)</f>
        <v>2.6666666666666661</v>
      </c>
    </row>
    <row r="34" spans="1:39" ht="20.100000000000001" customHeight="1" x14ac:dyDescent="0.15">
      <c r="C34" s="78"/>
      <c r="D34" s="47" t="s">
        <v>23</v>
      </c>
      <c r="E34" s="40"/>
      <c r="F34" s="31"/>
      <c r="G34" s="31"/>
      <c r="H34" s="31"/>
      <c r="I34" s="31"/>
      <c r="J34" s="31"/>
      <c r="K34" s="31"/>
      <c r="L34" s="31"/>
      <c r="M34" s="31"/>
      <c r="N34" s="31">
        <v>8.3333333333333329E-2</v>
      </c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>
        <v>8.3333333333333329E-2</v>
      </c>
      <c r="AH34" s="31">
        <v>0.16666666666666666</v>
      </c>
      <c r="AI34" s="31"/>
      <c r="AJ34" s="61"/>
      <c r="AK34" s="15" t="s">
        <v>4</v>
      </c>
      <c r="AL34" s="16">
        <f>SUM(E34:AI34)</f>
        <v>0.33333333333333331</v>
      </c>
      <c r="AM34" s="14"/>
    </row>
    <row r="35" spans="1:39" s="18" customFormat="1" ht="20.100000000000001" customHeight="1" thickBot="1" x14ac:dyDescent="0.2">
      <c r="A35" s="17"/>
      <c r="C35" s="79"/>
      <c r="D35" s="48" t="s">
        <v>24</v>
      </c>
      <c r="E35" s="41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62"/>
      <c r="AK35" s="15"/>
      <c r="AL35" s="16"/>
      <c r="AM35" s="19"/>
    </row>
    <row r="36" spans="1:39" ht="41.25" customHeight="1" x14ac:dyDescent="0.15">
      <c r="C36" s="77" t="str">
        <f>IF(D36="","",VLOOKUP(D36,名簿!$B:$C,2,FALSE))</f>
        <v>指導員</v>
      </c>
      <c r="D36" s="42" t="s">
        <v>59</v>
      </c>
      <c r="E36" s="36" t="s">
        <v>19</v>
      </c>
      <c r="F36" s="36" t="s">
        <v>66</v>
      </c>
      <c r="G36" s="36" t="s">
        <v>66</v>
      </c>
      <c r="H36" s="36" t="s">
        <v>66</v>
      </c>
      <c r="I36" s="36" t="s">
        <v>70</v>
      </c>
      <c r="J36" s="36" t="s">
        <v>70</v>
      </c>
      <c r="K36" s="36" t="s">
        <v>66</v>
      </c>
      <c r="L36" s="36" t="s">
        <v>66</v>
      </c>
      <c r="M36" s="36" t="s">
        <v>66</v>
      </c>
      <c r="N36" s="36" t="s">
        <v>19</v>
      </c>
      <c r="O36" s="36" t="s">
        <v>70</v>
      </c>
      <c r="P36" s="36" t="s">
        <v>70</v>
      </c>
      <c r="Q36" s="36" t="s">
        <v>70</v>
      </c>
      <c r="R36" s="36" t="s">
        <v>19</v>
      </c>
      <c r="S36" s="36" t="s">
        <v>19</v>
      </c>
      <c r="T36" s="36" t="s">
        <v>66</v>
      </c>
      <c r="U36" s="36" t="s">
        <v>66</v>
      </c>
      <c r="V36" s="36" t="s">
        <v>66</v>
      </c>
      <c r="W36" s="36" t="s">
        <v>70</v>
      </c>
      <c r="X36" s="36" t="s">
        <v>70</v>
      </c>
      <c r="Y36" s="36" t="s">
        <v>66</v>
      </c>
      <c r="Z36" s="36" t="s">
        <v>19</v>
      </c>
      <c r="AA36" s="36" t="s">
        <v>66</v>
      </c>
      <c r="AB36" s="36" t="s">
        <v>66</v>
      </c>
      <c r="AC36" s="36" t="s">
        <v>66</v>
      </c>
      <c r="AD36" s="36" t="s">
        <v>70</v>
      </c>
      <c r="AE36" s="36" t="s">
        <v>70</v>
      </c>
      <c r="AF36" s="36" t="s">
        <v>66</v>
      </c>
      <c r="AG36" s="36" t="s">
        <v>66</v>
      </c>
      <c r="AH36" s="36" t="s">
        <v>66</v>
      </c>
      <c r="AI36" s="36" t="s">
        <v>66</v>
      </c>
      <c r="AJ36" s="60"/>
      <c r="AK36" s="10" t="s">
        <v>15</v>
      </c>
      <c r="AL36" s="8">
        <f>COUNTIF(E36:AI36,"〇")</f>
        <v>17</v>
      </c>
      <c r="AM36" s="14"/>
    </row>
    <row r="37" spans="1:39" ht="20.100000000000001" customHeight="1" x14ac:dyDescent="0.15">
      <c r="C37" s="78"/>
      <c r="D37" s="44" t="s">
        <v>2</v>
      </c>
      <c r="E37" s="37"/>
      <c r="F37" s="28">
        <v>0.36458333333333331</v>
      </c>
      <c r="G37" s="28">
        <v>0.36458333333333331</v>
      </c>
      <c r="H37" s="28">
        <v>0.36458333333333331</v>
      </c>
      <c r="I37" s="28"/>
      <c r="J37" s="28"/>
      <c r="K37" s="28">
        <v>0.36458333333333331</v>
      </c>
      <c r="L37" s="28">
        <v>0.36458333333333331</v>
      </c>
      <c r="M37" s="28">
        <v>0.36458333333333331</v>
      </c>
      <c r="N37" s="28"/>
      <c r="O37" s="28"/>
      <c r="P37" s="28"/>
      <c r="Q37" s="28"/>
      <c r="R37" s="28"/>
      <c r="S37" s="28"/>
      <c r="T37" s="28">
        <v>0.36458333333333331</v>
      </c>
      <c r="U37" s="28">
        <v>0.36458333333333331</v>
      </c>
      <c r="V37" s="28">
        <v>0.36458333333333331</v>
      </c>
      <c r="W37" s="28"/>
      <c r="X37" s="28"/>
      <c r="Y37" s="28">
        <v>0.36458333333333331</v>
      </c>
      <c r="Z37" s="28"/>
      <c r="AA37" s="28">
        <v>0.36458333333333331</v>
      </c>
      <c r="AB37" s="28">
        <v>0.36458333333333331</v>
      </c>
      <c r="AC37" s="28">
        <v>0.36458333333333331</v>
      </c>
      <c r="AD37" s="28"/>
      <c r="AE37" s="28"/>
      <c r="AF37" s="28">
        <v>0.36458333333333331</v>
      </c>
      <c r="AG37" s="28">
        <v>0.36458333333333331</v>
      </c>
      <c r="AH37" s="28">
        <v>0.36458333333333331</v>
      </c>
      <c r="AI37" s="28">
        <v>0.36458333333333331</v>
      </c>
      <c r="AJ37" s="61"/>
      <c r="AK37" s="10"/>
      <c r="AM37" s="14"/>
    </row>
    <row r="38" spans="1:39" ht="20.100000000000001" customHeight="1" x14ac:dyDescent="0.15">
      <c r="C38" s="78"/>
      <c r="D38" s="45" t="s">
        <v>3</v>
      </c>
      <c r="E38" s="37"/>
      <c r="F38" s="28">
        <v>0.61458333333333337</v>
      </c>
      <c r="G38" s="28">
        <v>0.61458333333333337</v>
      </c>
      <c r="H38" s="28">
        <v>0.48958333333333331</v>
      </c>
      <c r="I38" s="28"/>
      <c r="J38" s="28"/>
      <c r="K38" s="28">
        <v>0.61458333333333337</v>
      </c>
      <c r="L38" s="28">
        <v>0.61458333333333337</v>
      </c>
      <c r="M38" s="28">
        <v>0.61458333333333337</v>
      </c>
      <c r="N38" s="28"/>
      <c r="O38" s="28"/>
      <c r="P38" s="28"/>
      <c r="Q38" s="28"/>
      <c r="R38" s="28"/>
      <c r="S38" s="28"/>
      <c r="T38" s="28">
        <v>0.61458333333333337</v>
      </c>
      <c r="U38" s="28">
        <v>0.61458333333333337</v>
      </c>
      <c r="V38" s="28">
        <v>0.61458333333333337</v>
      </c>
      <c r="W38" s="28"/>
      <c r="X38" s="28"/>
      <c r="Y38" s="28">
        <v>0.61458333333333337</v>
      </c>
      <c r="Z38" s="28"/>
      <c r="AA38" s="28">
        <v>0.61458333333333337</v>
      </c>
      <c r="AB38" s="28">
        <v>0.61458333333333337</v>
      </c>
      <c r="AC38" s="28">
        <v>0.61458333333333337</v>
      </c>
      <c r="AD38" s="28"/>
      <c r="AE38" s="28"/>
      <c r="AF38" s="28">
        <v>0.48958333333333331</v>
      </c>
      <c r="AG38" s="28">
        <v>0.61458333333333337</v>
      </c>
      <c r="AH38" s="28">
        <v>0.61458333333333337</v>
      </c>
      <c r="AI38" s="28">
        <v>0.61458333333333337</v>
      </c>
      <c r="AJ38" s="61"/>
      <c r="AK38" s="15"/>
      <c r="AL38" s="16"/>
      <c r="AM38" s="14"/>
    </row>
    <row r="39" spans="1:39" ht="20.100000000000001" customHeight="1" x14ac:dyDescent="0.15">
      <c r="C39" s="78"/>
      <c r="D39" s="43" t="s">
        <v>25</v>
      </c>
      <c r="E39" s="37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61"/>
      <c r="AK39" s="10"/>
      <c r="AM39" s="14"/>
    </row>
    <row r="40" spans="1:39" ht="20.100000000000001" customHeight="1" x14ac:dyDescent="0.15">
      <c r="C40" s="78"/>
      <c r="D40" s="43" t="s">
        <v>26</v>
      </c>
      <c r="E40" s="37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61"/>
      <c r="AK40" s="15"/>
      <c r="AL40" s="16"/>
      <c r="AM40" s="14"/>
    </row>
    <row r="41" spans="1:39" s="18" customFormat="1" ht="20.100000000000001" hidden="1" customHeight="1" x14ac:dyDescent="0.15">
      <c r="A41" s="17"/>
      <c r="C41" s="78"/>
      <c r="D41" s="45" t="s">
        <v>11</v>
      </c>
      <c r="E41" s="38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>
        <f>IF(OR(V37="",V38="",AND(V37&lt;=TIME(12,0,0),V38&lt;=TIME(12,0,0)),AND(V37&gt;=TIME(13,0,0),V38&gt;=TIME(13,0,0))),0,VLOOKUP($D36,名簿!$B:$D,3,FALSE))</f>
        <v>4.1666666666666664E-2</v>
      </c>
      <c r="W41" s="29">
        <f>IF(OR(W37="",W38="",AND(W37&lt;=TIME(12,0,0),W38&lt;=TIME(12,0,0)),AND(W37&gt;=TIME(13,0,0),W38&gt;=TIME(13,0,0))),0,VLOOKUP($D36,名簿!$B:$D,3,FALSE))</f>
        <v>0</v>
      </c>
      <c r="X41" s="29">
        <f>IF(OR(X37="",X38="",AND(X37&lt;=TIME(12,0,0),X38&lt;=TIME(12,0,0)),AND(X37&gt;=TIME(13,0,0),X38&gt;=TIME(13,0,0))),0,VLOOKUP($D36,名簿!$B:$D,3,FALSE))</f>
        <v>0</v>
      </c>
      <c r="Y41" s="29">
        <f>IF(OR(Y37="",Y38="",AND(Y37&lt;=TIME(12,0,0),Y38&lt;=TIME(12,0,0)),AND(Y37&gt;=TIME(13,0,0),Y38&gt;=TIME(13,0,0))),0,VLOOKUP($D36,名簿!$B:$D,3,FALSE))</f>
        <v>4.1666666666666664E-2</v>
      </c>
      <c r="Z41" s="29">
        <f>IF(OR(Z37="",Z38="",AND(Z37&lt;=TIME(12,0,0),Z38&lt;=TIME(12,0,0)),AND(Z37&gt;=TIME(13,0,0),Z38&gt;=TIME(13,0,0))),0,VLOOKUP($D36,名簿!$B:$D,3,FALSE))</f>
        <v>0</v>
      </c>
      <c r="AA41" s="29">
        <f>IF(OR(AA37="",AA38="",AND(AA37&lt;=TIME(12,0,0),AA38&lt;=TIME(12,0,0)),AND(AA37&gt;=TIME(13,0,0),AA38&gt;=TIME(13,0,0))),0,VLOOKUP($D36,名簿!$B:$D,3,FALSE))</f>
        <v>4.1666666666666664E-2</v>
      </c>
      <c r="AB41" s="29">
        <f>IF(OR(AB37="",AB38="",AND(AB37&lt;=TIME(12,0,0),AB38&lt;=TIME(12,0,0)),AND(AB37&gt;=TIME(13,0,0),AB38&gt;=TIME(13,0,0))),0,VLOOKUP($D36,名簿!$B:$D,3,FALSE))</f>
        <v>4.1666666666666664E-2</v>
      </c>
      <c r="AC41" s="29">
        <f>IF(OR(AC37="",AC38="",AND(AC37&lt;=TIME(12,0,0),AC38&lt;=TIME(12,0,0)),AND(AC37&gt;=TIME(13,0,0),AC38&gt;=TIME(13,0,0))),0,VLOOKUP($D36,名簿!$B:$D,3,FALSE))</f>
        <v>4.1666666666666664E-2</v>
      </c>
      <c r="AD41" s="29">
        <f>IF(OR(AD37="",AD38="",AND(AD37&lt;=TIME(12,0,0),AD38&lt;=TIME(12,0,0)),AND(AD37&gt;=TIME(13,0,0),AD38&gt;=TIME(13,0,0))),0,VLOOKUP($D36,名簿!$B:$D,3,FALSE))</f>
        <v>0</v>
      </c>
      <c r="AE41" s="29">
        <f>IF(OR(AE37="",AE38="",AND(AE37&lt;=TIME(12,0,0),AE38&lt;=TIME(12,0,0)),AND(AE37&gt;=TIME(13,0,0),AE38&gt;=TIME(13,0,0))),0,VLOOKUP($D36,名簿!$B:$D,3,FALSE))</f>
        <v>0</v>
      </c>
      <c r="AF41" s="29">
        <f>IF(OR(AF37="",AF38="",AND(AF37&lt;=TIME(12,0,0),AF38&lt;=TIME(12,0,0)),AND(AF37&gt;=TIME(13,0,0),AF38&gt;=TIME(13,0,0))),0,VLOOKUP($D36,名簿!$B:$D,3,FALSE))</f>
        <v>0</v>
      </c>
      <c r="AG41" s="29">
        <f>IF(OR(AG37="",AG38="",AND(AG37&lt;=TIME(12,0,0),AG38&lt;=TIME(12,0,0)),AND(AG37&gt;=TIME(13,0,0),AG38&gt;=TIME(13,0,0))),0,VLOOKUP($D36,名簿!$B:$D,3,FALSE))</f>
        <v>4.1666666666666664E-2</v>
      </c>
      <c r="AH41" s="29">
        <f>IF(OR(AH37="",AH38="",AND(AH37&lt;=TIME(12,0,0),AH38&lt;=TIME(12,0,0)),AND(AH37&gt;=TIME(13,0,0),AH38&gt;=TIME(13,0,0))),0,VLOOKUP($D36,名簿!$B:$D,3,FALSE))</f>
        <v>4.1666666666666664E-2</v>
      </c>
      <c r="AI41" s="29">
        <f>IF(OR(AI37="",AI38="",AND(AI37&lt;=TIME(12,0,0),AI38&lt;=TIME(12,0,0)),AND(AI37&gt;=TIME(13,0,0),AI38&gt;=TIME(13,0,0))),0,VLOOKUP($D36,名簿!$B:$D,3,FALSE))</f>
        <v>4.1666666666666664E-2</v>
      </c>
      <c r="AJ41" s="61"/>
      <c r="AK41" s="15"/>
      <c r="AL41" s="16"/>
      <c r="AM41" s="19"/>
    </row>
    <row r="42" spans="1:39" ht="20.100000000000001" hidden="1" customHeight="1" x14ac:dyDescent="0.15">
      <c r="C42" s="78"/>
      <c r="D42" s="46" t="s">
        <v>5</v>
      </c>
      <c r="E42" s="39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>
        <f t="shared" ref="V42:AI42" si="4">IF(OR(V37="",V38=""),"",V38-V37-V41)</f>
        <v>0.2083333333333334</v>
      </c>
      <c r="W42" s="30" t="str">
        <f t="shared" si="4"/>
        <v/>
      </c>
      <c r="X42" s="30" t="str">
        <f t="shared" si="4"/>
        <v/>
      </c>
      <c r="Y42" s="30">
        <f t="shared" si="4"/>
        <v>0.2083333333333334</v>
      </c>
      <c r="Z42" s="30" t="str">
        <f t="shared" si="4"/>
        <v/>
      </c>
      <c r="AA42" s="30">
        <f t="shared" si="4"/>
        <v>0.2083333333333334</v>
      </c>
      <c r="AB42" s="30">
        <f t="shared" si="4"/>
        <v>0.2083333333333334</v>
      </c>
      <c r="AC42" s="30">
        <f t="shared" si="4"/>
        <v>0.2083333333333334</v>
      </c>
      <c r="AD42" s="30" t="str">
        <f t="shared" si="4"/>
        <v/>
      </c>
      <c r="AE42" s="30" t="str">
        <f t="shared" si="4"/>
        <v/>
      </c>
      <c r="AF42" s="30">
        <f t="shared" si="4"/>
        <v>0.125</v>
      </c>
      <c r="AG42" s="30">
        <f t="shared" si="4"/>
        <v>0.2083333333333334</v>
      </c>
      <c r="AH42" s="30">
        <f t="shared" si="4"/>
        <v>0.2083333333333334</v>
      </c>
      <c r="AI42" s="30">
        <f t="shared" si="4"/>
        <v>0.2083333333333334</v>
      </c>
      <c r="AJ42" s="61"/>
      <c r="AK42" s="7" t="s">
        <v>5</v>
      </c>
      <c r="AL42" s="16">
        <f>SUM(E42:AI42)</f>
        <v>1.7916666666666674</v>
      </c>
    </row>
    <row r="43" spans="1:39" ht="20.100000000000001" customHeight="1" x14ac:dyDescent="0.15">
      <c r="C43" s="78"/>
      <c r="D43" s="47" t="s">
        <v>23</v>
      </c>
      <c r="E43" s="40">
        <v>0.20833333333333334</v>
      </c>
      <c r="F43" s="31"/>
      <c r="G43" s="31"/>
      <c r="H43" s="31">
        <v>8.3333333333333329E-2</v>
      </c>
      <c r="I43" s="31"/>
      <c r="J43" s="31"/>
      <c r="K43" s="31"/>
      <c r="L43" s="31"/>
      <c r="M43" s="31"/>
      <c r="N43" s="31">
        <v>0.20833333333333334</v>
      </c>
      <c r="O43" s="31"/>
      <c r="P43" s="31"/>
      <c r="Q43" s="31"/>
      <c r="R43" s="31">
        <v>0.20833333333333334</v>
      </c>
      <c r="S43" s="31">
        <v>0.20833333333333334</v>
      </c>
      <c r="T43" s="31"/>
      <c r="U43" s="31"/>
      <c r="V43" s="31"/>
      <c r="W43" s="31"/>
      <c r="X43" s="31"/>
      <c r="Y43" s="31"/>
      <c r="Z43" s="31">
        <v>0.20833333333333334</v>
      </c>
      <c r="AA43" s="31"/>
      <c r="AB43" s="31"/>
      <c r="AC43" s="31"/>
      <c r="AD43" s="31"/>
      <c r="AE43" s="31"/>
      <c r="AF43" s="31">
        <v>8.3333333333333329E-2</v>
      </c>
      <c r="AG43" s="31"/>
      <c r="AH43" s="31"/>
      <c r="AI43" s="31"/>
      <c r="AJ43" s="61"/>
      <c r="AK43" s="15" t="s">
        <v>4</v>
      </c>
      <c r="AL43" s="16">
        <f>SUM(E43:AI43)</f>
        <v>1.2083333333333333</v>
      </c>
      <c r="AM43" s="14"/>
    </row>
    <row r="44" spans="1:39" s="18" customFormat="1" ht="20.100000000000001" customHeight="1" thickBot="1" x14ac:dyDescent="0.2">
      <c r="A44" s="17"/>
      <c r="C44" s="79"/>
      <c r="D44" s="48" t="s">
        <v>24</v>
      </c>
      <c r="E44" s="41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62"/>
      <c r="AK44" s="15"/>
      <c r="AL44" s="16"/>
      <c r="AM44" s="19"/>
    </row>
    <row r="46" spans="1:39" x14ac:dyDescent="0.15">
      <c r="G46" s="20"/>
      <c r="H46" s="21"/>
      <c r="N46" s="20"/>
      <c r="O46" s="21"/>
      <c r="U46" s="20"/>
      <c r="V46" s="21"/>
      <c r="AB46" s="20"/>
      <c r="AC46" s="21"/>
      <c r="AK46" s="13"/>
    </row>
  </sheetData>
  <sheetProtection formatCells="0" formatColumns="0" formatRows="0" selectLockedCells="1"/>
  <mergeCells count="16">
    <mergeCell ref="E1:T4"/>
    <mergeCell ref="C5:D5"/>
    <mergeCell ref="E5:G5"/>
    <mergeCell ref="N5:Q5"/>
    <mergeCell ref="R5:S5"/>
    <mergeCell ref="C36:C44"/>
    <mergeCell ref="AJ36:AJ44"/>
    <mergeCell ref="AJ7:AJ8"/>
    <mergeCell ref="C9:C17"/>
    <mergeCell ref="AJ9:AJ17"/>
    <mergeCell ref="C18:C26"/>
    <mergeCell ref="AJ18:AJ26"/>
    <mergeCell ref="C27:C35"/>
    <mergeCell ref="AJ27:AJ35"/>
    <mergeCell ref="C7:C8"/>
    <mergeCell ref="D7:D8"/>
  </mergeCells>
  <phoneticPr fontId="1"/>
  <conditionalFormatting sqref="E8:AI8">
    <cfRule type="expression" dxfId="15" priority="1" stopIfTrue="1">
      <formula>WEEKDAY(E8,1)=7</formula>
    </cfRule>
    <cfRule type="expression" dxfId="14" priority="2" stopIfTrue="1">
      <formula>WEEKDAY(E8,1)=1</formula>
    </cfRule>
  </conditionalFormatting>
  <dataValidations count="1">
    <dataValidation imeMode="off" allowBlank="1" showInputMessage="1" showErrorMessage="1" sqref="A1:A2" xr:uid="{809E2650-B7EB-4296-BC93-D179CFE96E91}"/>
  </dataValidations>
  <printOptions horizontalCentered="1"/>
  <pageMargins left="0.9055118110236221" right="0.51181102362204722" top="0.55118110236220474" bottom="0.55118110236220474" header="0.31496062992125984" footer="0.31496062992125984"/>
  <pageSetup paperSize="8" scale="7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A2CCDB6-1EB3-44BC-9782-756A075B8E06}">
          <x14:formula1>
            <xm:f>名簿!$B$4:$B$28</xm:f>
          </x14:formula1>
          <xm:sqref>D9 D18 D27 D36</xm:sqref>
        </x14:dataValidation>
        <x14:dataValidation type="list" allowBlank="1" showInputMessage="1" showErrorMessage="1" xr:uid="{E0898FCB-C312-4974-9D97-4B6F1D040D20}">
          <x14:formula1>
            <xm:f>設定項目!$D$2:$D$10</xm:f>
          </x14:formula1>
          <xm:sqref>E9:AI9 E18:AI18 E27:AI27 E36:AI36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C79E1-3EBE-491B-9559-EF138238687F}">
  <sheetPr>
    <tabColor rgb="FFFFC000"/>
    <pageSetUpPr fitToPage="1"/>
  </sheetPr>
  <dimension ref="A1:AM55"/>
  <sheetViews>
    <sheetView view="pageBreakPreview" topLeftCell="F1" zoomScale="85" zoomScaleNormal="90" zoomScaleSheetLayoutView="85" workbookViewId="0">
      <pane ySplit="8" topLeftCell="A16" activePane="bottomLeft" state="frozen"/>
      <selection activeCell="E36" sqref="E36:AI36"/>
      <selection pane="bottomLeft" activeCell="AF52" sqref="AF52"/>
    </sheetView>
  </sheetViews>
  <sheetFormatPr defaultColWidth="8.625" defaultRowHeight="13.5" x14ac:dyDescent="0.15"/>
  <cols>
    <col min="1" max="1" width="13.25" style="8" bestFit="1" customWidth="1"/>
    <col min="2" max="2" width="8.625" style="7"/>
    <col min="3" max="3" width="10.625" style="7" customWidth="1"/>
    <col min="4" max="4" width="14.75" style="7" customWidth="1"/>
    <col min="5" max="5" width="7.5" style="7" bestFit="1" customWidth="1"/>
    <col min="6" max="6" width="8.25" style="7" customWidth="1"/>
    <col min="7" max="7" width="6.875" style="7" bestFit="1" customWidth="1"/>
    <col min="8" max="9" width="7.5" style="7" bestFit="1" customWidth="1"/>
    <col min="10" max="10" width="7.5" style="7" customWidth="1"/>
    <col min="11" max="35" width="7.5" style="7" bestFit="1" customWidth="1"/>
    <col min="36" max="36" width="21.25" style="7" customWidth="1"/>
    <col min="37" max="37" width="9.125" style="8" bestFit="1" customWidth="1"/>
    <col min="38" max="38" width="11.25" style="8" bestFit="1" customWidth="1"/>
    <col min="39" max="39" width="4.625" style="7" customWidth="1"/>
    <col min="40" max="16384" width="8.625" style="7"/>
  </cols>
  <sheetData>
    <row r="1" spans="1:39" ht="23.25" customHeight="1" x14ac:dyDescent="0.15">
      <c r="A1" s="22">
        <v>2023</v>
      </c>
      <c r="B1" s="7" t="s">
        <v>7</v>
      </c>
      <c r="E1" s="68" t="s">
        <v>29</v>
      </c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70"/>
      <c r="U1"/>
      <c r="V1"/>
      <c r="W1"/>
      <c r="X1"/>
      <c r="Y1"/>
    </row>
    <row r="2" spans="1:39" ht="23.25" x14ac:dyDescent="0.15">
      <c r="A2" s="22">
        <v>9</v>
      </c>
      <c r="B2" s="7" t="s">
        <v>8</v>
      </c>
      <c r="E2" s="71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3"/>
      <c r="U2"/>
      <c r="V2"/>
      <c r="W2"/>
      <c r="X2"/>
      <c r="Y2"/>
    </row>
    <row r="3" spans="1:39" x14ac:dyDescent="0.15">
      <c r="E3" s="71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3"/>
    </row>
    <row r="4" spans="1:39" ht="14.25" thickBot="1" x14ac:dyDescent="0.2">
      <c r="E4" s="74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6"/>
    </row>
    <row r="5" spans="1:39" ht="35.25" customHeight="1" thickBot="1" x14ac:dyDescent="0.2">
      <c r="C5" s="64" t="s">
        <v>1</v>
      </c>
      <c r="D5" s="64"/>
      <c r="E5" s="63">
        <f>DATE($A$1,$A$2,1)</f>
        <v>45170</v>
      </c>
      <c r="F5" s="63"/>
      <c r="G5" s="63"/>
      <c r="N5" s="65"/>
      <c r="O5" s="65"/>
      <c r="P5" s="65"/>
      <c r="Q5" s="65"/>
      <c r="R5" s="65"/>
      <c r="S5" s="65"/>
      <c r="W5" s="9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10"/>
      <c r="AM5" s="9"/>
    </row>
    <row r="6" spans="1:39" ht="32.25" customHeight="1" thickBot="1" x14ac:dyDescent="0.2">
      <c r="C6" s="23"/>
      <c r="D6" s="23"/>
      <c r="E6" s="27"/>
      <c r="F6" s="27"/>
      <c r="G6" s="27"/>
      <c r="N6" s="9"/>
      <c r="O6" s="9"/>
      <c r="P6" s="9"/>
      <c r="Q6" s="9"/>
      <c r="R6" s="9"/>
      <c r="S6" s="9"/>
      <c r="W6" s="9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10"/>
      <c r="AM6" s="9"/>
    </row>
    <row r="7" spans="1:39" ht="27" customHeight="1" x14ac:dyDescent="0.15">
      <c r="C7" s="80" t="s">
        <v>14</v>
      </c>
      <c r="D7" s="80" t="s">
        <v>0</v>
      </c>
      <c r="E7" s="34">
        <f>DATE($A$1,$A$2,1)</f>
        <v>45170</v>
      </c>
      <c r="F7" s="11">
        <f>E7+1</f>
        <v>45171</v>
      </c>
      <c r="G7" s="11">
        <f t="shared" ref="G7:AF7" si="0">F7+1</f>
        <v>45172</v>
      </c>
      <c r="H7" s="11">
        <f t="shared" si="0"/>
        <v>45173</v>
      </c>
      <c r="I7" s="11">
        <f t="shared" si="0"/>
        <v>45174</v>
      </c>
      <c r="J7" s="11">
        <f t="shared" si="0"/>
        <v>45175</v>
      </c>
      <c r="K7" s="11">
        <f t="shared" si="0"/>
        <v>45176</v>
      </c>
      <c r="L7" s="11">
        <f t="shared" si="0"/>
        <v>45177</v>
      </c>
      <c r="M7" s="11">
        <f t="shared" si="0"/>
        <v>45178</v>
      </c>
      <c r="N7" s="11">
        <f t="shared" si="0"/>
        <v>45179</v>
      </c>
      <c r="O7" s="11">
        <f t="shared" si="0"/>
        <v>45180</v>
      </c>
      <c r="P7" s="11">
        <f t="shared" si="0"/>
        <v>45181</v>
      </c>
      <c r="Q7" s="11">
        <f t="shared" si="0"/>
        <v>45182</v>
      </c>
      <c r="R7" s="11">
        <f t="shared" si="0"/>
        <v>45183</v>
      </c>
      <c r="S7" s="11">
        <f t="shared" si="0"/>
        <v>45184</v>
      </c>
      <c r="T7" s="11">
        <f t="shared" si="0"/>
        <v>45185</v>
      </c>
      <c r="U7" s="11">
        <f t="shared" si="0"/>
        <v>45186</v>
      </c>
      <c r="V7" s="11">
        <f t="shared" si="0"/>
        <v>45187</v>
      </c>
      <c r="W7" s="11">
        <f t="shared" si="0"/>
        <v>45188</v>
      </c>
      <c r="X7" s="11">
        <f t="shared" si="0"/>
        <v>45189</v>
      </c>
      <c r="Y7" s="11">
        <f t="shared" si="0"/>
        <v>45190</v>
      </c>
      <c r="Z7" s="11">
        <f t="shared" si="0"/>
        <v>45191</v>
      </c>
      <c r="AA7" s="11">
        <f t="shared" si="0"/>
        <v>45192</v>
      </c>
      <c r="AB7" s="11">
        <f t="shared" si="0"/>
        <v>45193</v>
      </c>
      <c r="AC7" s="11">
        <f t="shared" si="0"/>
        <v>45194</v>
      </c>
      <c r="AD7" s="11">
        <f t="shared" si="0"/>
        <v>45195</v>
      </c>
      <c r="AE7" s="11">
        <f t="shared" si="0"/>
        <v>45196</v>
      </c>
      <c r="AF7" s="11">
        <f t="shared" si="0"/>
        <v>45197</v>
      </c>
      <c r="AG7" s="11">
        <f>IF(MONTH(AF7+1)=MONTH(AF7),AF7+1,"")</f>
        <v>45198</v>
      </c>
      <c r="AH7" s="11">
        <f>IF(AG7="","",IF(MONTH(AG7+1)=MONTH(AG7),AG7+1,""))</f>
        <v>45199</v>
      </c>
      <c r="AI7" s="11" t="str">
        <f>IF(AH7="","",IF(MONTH(AH7+1)=MONTH(AH7),AH7+1,""))</f>
        <v/>
      </c>
      <c r="AJ7" s="66" t="s">
        <v>27</v>
      </c>
      <c r="AK7" s="10"/>
      <c r="AM7" s="10"/>
    </row>
    <row r="8" spans="1:39" ht="27" customHeight="1" thickBot="1" x14ac:dyDescent="0.2">
      <c r="C8" s="81"/>
      <c r="D8" s="81"/>
      <c r="E8" s="35">
        <f>IF(E7="","",E7)</f>
        <v>45170</v>
      </c>
      <c r="F8" s="26">
        <f t="shared" ref="F8:AI8" si="1">IF(F7="","",F7)</f>
        <v>45171</v>
      </c>
      <c r="G8" s="26">
        <f t="shared" si="1"/>
        <v>45172</v>
      </c>
      <c r="H8" s="26">
        <f t="shared" si="1"/>
        <v>45173</v>
      </c>
      <c r="I8" s="26">
        <f t="shared" si="1"/>
        <v>45174</v>
      </c>
      <c r="J8" s="26">
        <f t="shared" si="1"/>
        <v>45175</v>
      </c>
      <c r="K8" s="26">
        <f t="shared" si="1"/>
        <v>45176</v>
      </c>
      <c r="L8" s="26">
        <f t="shared" si="1"/>
        <v>45177</v>
      </c>
      <c r="M8" s="26">
        <f t="shared" si="1"/>
        <v>45178</v>
      </c>
      <c r="N8" s="26">
        <f t="shared" si="1"/>
        <v>45179</v>
      </c>
      <c r="O8" s="26">
        <f t="shared" si="1"/>
        <v>45180</v>
      </c>
      <c r="P8" s="26">
        <f t="shared" si="1"/>
        <v>45181</v>
      </c>
      <c r="Q8" s="26">
        <f t="shared" si="1"/>
        <v>45182</v>
      </c>
      <c r="R8" s="26">
        <f t="shared" si="1"/>
        <v>45183</v>
      </c>
      <c r="S8" s="26">
        <f t="shared" si="1"/>
        <v>45184</v>
      </c>
      <c r="T8" s="26">
        <f t="shared" si="1"/>
        <v>45185</v>
      </c>
      <c r="U8" s="26">
        <f t="shared" si="1"/>
        <v>45186</v>
      </c>
      <c r="V8" s="26">
        <f t="shared" si="1"/>
        <v>45187</v>
      </c>
      <c r="W8" s="26">
        <f t="shared" si="1"/>
        <v>45188</v>
      </c>
      <c r="X8" s="26">
        <f t="shared" si="1"/>
        <v>45189</v>
      </c>
      <c r="Y8" s="26">
        <f t="shared" si="1"/>
        <v>45190</v>
      </c>
      <c r="Z8" s="26">
        <f t="shared" si="1"/>
        <v>45191</v>
      </c>
      <c r="AA8" s="26">
        <f t="shared" si="1"/>
        <v>45192</v>
      </c>
      <c r="AB8" s="26">
        <f t="shared" si="1"/>
        <v>45193</v>
      </c>
      <c r="AC8" s="26">
        <f t="shared" si="1"/>
        <v>45194</v>
      </c>
      <c r="AD8" s="26">
        <f t="shared" si="1"/>
        <v>45195</v>
      </c>
      <c r="AE8" s="26">
        <f t="shared" si="1"/>
        <v>45196</v>
      </c>
      <c r="AF8" s="26">
        <f t="shared" si="1"/>
        <v>45197</v>
      </c>
      <c r="AG8" s="26">
        <f t="shared" si="1"/>
        <v>45198</v>
      </c>
      <c r="AH8" s="26">
        <f t="shared" si="1"/>
        <v>45199</v>
      </c>
      <c r="AI8" s="26" t="str">
        <f t="shared" si="1"/>
        <v/>
      </c>
      <c r="AJ8" s="67"/>
      <c r="AK8" s="12"/>
      <c r="AL8" s="13"/>
      <c r="AM8" s="14"/>
    </row>
    <row r="9" spans="1:39" ht="41.25" customHeight="1" x14ac:dyDescent="0.15">
      <c r="C9" s="77" t="str">
        <f>IF(D9="","",VLOOKUP(D9,名簿!$B:$C,2,FALSE))</f>
        <v>事務員</v>
      </c>
      <c r="D9" s="42" t="s">
        <v>64</v>
      </c>
      <c r="E9" s="36" t="s">
        <v>66</v>
      </c>
      <c r="F9" s="36" t="s">
        <v>70</v>
      </c>
      <c r="G9" s="36" t="s">
        <v>70</v>
      </c>
      <c r="H9" s="36" t="s">
        <v>66</v>
      </c>
      <c r="I9" s="36" t="s">
        <v>66</v>
      </c>
      <c r="J9" s="36" t="s">
        <v>16</v>
      </c>
      <c r="K9" s="36" t="s">
        <v>66</v>
      </c>
      <c r="L9" s="36" t="s">
        <v>66</v>
      </c>
      <c r="M9" s="36" t="s">
        <v>70</v>
      </c>
      <c r="N9" s="36" t="s">
        <v>66</v>
      </c>
      <c r="O9" s="36" t="s">
        <v>66</v>
      </c>
      <c r="P9" s="36" t="s">
        <v>66</v>
      </c>
      <c r="Q9" s="36" t="s">
        <v>70</v>
      </c>
      <c r="R9" s="36" t="s">
        <v>66</v>
      </c>
      <c r="S9" s="36" t="s">
        <v>66</v>
      </c>
      <c r="T9" s="36" t="s">
        <v>70</v>
      </c>
      <c r="U9" s="36" t="s">
        <v>70</v>
      </c>
      <c r="V9" s="36" t="s">
        <v>70</v>
      </c>
      <c r="W9" s="36" t="s">
        <v>66</v>
      </c>
      <c r="X9" s="36" t="s">
        <v>66</v>
      </c>
      <c r="Y9" s="36" t="s">
        <v>66</v>
      </c>
      <c r="Z9" s="36" t="s">
        <v>66</v>
      </c>
      <c r="AA9" s="36" t="s">
        <v>70</v>
      </c>
      <c r="AB9" s="36" t="s">
        <v>66</v>
      </c>
      <c r="AC9" s="36" t="s">
        <v>66</v>
      </c>
      <c r="AD9" s="36" t="s">
        <v>66</v>
      </c>
      <c r="AE9" s="36" t="s">
        <v>66</v>
      </c>
      <c r="AF9" s="36" t="s">
        <v>66</v>
      </c>
      <c r="AG9" s="36" t="s">
        <v>66</v>
      </c>
      <c r="AH9" s="36" t="s">
        <v>70</v>
      </c>
      <c r="AI9" s="36"/>
      <c r="AJ9" s="60" t="s">
        <v>74</v>
      </c>
      <c r="AK9" s="10" t="s">
        <v>15</v>
      </c>
      <c r="AL9" s="8">
        <f>COUNTIF(E9:AI9,"〇")</f>
        <v>20</v>
      </c>
      <c r="AM9" s="14"/>
    </row>
    <row r="10" spans="1:39" ht="20.100000000000001" customHeight="1" x14ac:dyDescent="0.15">
      <c r="C10" s="78"/>
      <c r="D10" s="44" t="s">
        <v>2</v>
      </c>
      <c r="E10" s="37">
        <v>0.36805555555555558</v>
      </c>
      <c r="F10" s="28"/>
      <c r="G10" s="28"/>
      <c r="H10" s="37">
        <v>0.36805555555555558</v>
      </c>
      <c r="I10" s="37">
        <v>0.36805555555555558</v>
      </c>
      <c r="J10" s="28"/>
      <c r="K10" s="37">
        <v>0.36805555555555558</v>
      </c>
      <c r="L10" s="37">
        <v>0.36805555555555558</v>
      </c>
      <c r="M10" s="28"/>
      <c r="N10" s="37">
        <v>0.36805555555555558</v>
      </c>
      <c r="O10" s="37">
        <v>0.36805555555555558</v>
      </c>
      <c r="P10" s="37">
        <v>0.36805555555555558</v>
      </c>
      <c r="Q10" s="28"/>
      <c r="R10" s="37">
        <v>0.36805555555555558</v>
      </c>
      <c r="S10" s="28">
        <v>0.36805555555555558</v>
      </c>
      <c r="T10" s="28"/>
      <c r="U10" s="28"/>
      <c r="V10" s="28"/>
      <c r="W10" s="37">
        <v>0.36805555555555558</v>
      </c>
      <c r="X10" s="37">
        <v>0.36805555555555558</v>
      </c>
      <c r="Y10" s="37">
        <v>0.36805555555555558</v>
      </c>
      <c r="Z10" s="37">
        <v>0.36805555555555558</v>
      </c>
      <c r="AA10" s="28"/>
      <c r="AB10" s="28">
        <v>0.39583333333333331</v>
      </c>
      <c r="AC10" s="37">
        <v>0.36805555555555558</v>
      </c>
      <c r="AD10" s="37">
        <v>0.36805555555555558</v>
      </c>
      <c r="AE10" s="37">
        <v>0.36805555555555558</v>
      </c>
      <c r="AF10" s="37">
        <v>0.36805555555555558</v>
      </c>
      <c r="AG10" s="37">
        <v>0.36805555555555558</v>
      </c>
      <c r="AH10" s="28"/>
      <c r="AI10" s="28"/>
      <c r="AJ10" s="61"/>
      <c r="AK10" s="10"/>
      <c r="AM10" s="14"/>
    </row>
    <row r="11" spans="1:39" ht="20.100000000000001" customHeight="1" x14ac:dyDescent="0.15">
      <c r="C11" s="78"/>
      <c r="D11" s="45" t="s">
        <v>3</v>
      </c>
      <c r="E11" s="37">
        <v>0.70138888888888884</v>
      </c>
      <c r="F11" s="28"/>
      <c r="G11" s="28"/>
      <c r="H11" s="37">
        <v>0.70138888888888884</v>
      </c>
      <c r="I11" s="37">
        <v>0.70138888888888884</v>
      </c>
      <c r="J11" s="28"/>
      <c r="K11" s="37">
        <v>0.70138888888888884</v>
      </c>
      <c r="L11" s="37">
        <v>0.70138888888888884</v>
      </c>
      <c r="M11" s="28"/>
      <c r="N11" s="37">
        <v>0.70138888888888884</v>
      </c>
      <c r="O11" s="37">
        <v>0.70138888888888884</v>
      </c>
      <c r="P11" s="37">
        <v>0.70138888888888884</v>
      </c>
      <c r="Q11" s="28"/>
      <c r="R11" s="37">
        <v>0.70138888888888884</v>
      </c>
      <c r="S11" s="28">
        <v>0.61805555555555558</v>
      </c>
      <c r="T11" s="28"/>
      <c r="U11" s="28"/>
      <c r="V11" s="28"/>
      <c r="W11" s="37">
        <v>0.70138888888888884</v>
      </c>
      <c r="X11" s="37">
        <v>0.70138888888888884</v>
      </c>
      <c r="Y11" s="37">
        <v>0.70138888888888884</v>
      </c>
      <c r="Z11" s="37">
        <v>0.70138888888888884</v>
      </c>
      <c r="AA11" s="28"/>
      <c r="AB11" s="28">
        <v>0.52083333333333337</v>
      </c>
      <c r="AC11" s="37">
        <v>0.70138888888888884</v>
      </c>
      <c r="AD11" s="37">
        <v>0.70138888888888884</v>
      </c>
      <c r="AE11" s="37">
        <v>0.70138888888888884</v>
      </c>
      <c r="AF11" s="37">
        <v>0.70138888888888884</v>
      </c>
      <c r="AG11" s="37">
        <v>0.70138888888888884</v>
      </c>
      <c r="AH11" s="28"/>
      <c r="AI11" s="28"/>
      <c r="AJ11" s="61"/>
      <c r="AK11" s="15"/>
      <c r="AL11" s="16"/>
      <c r="AM11" s="14"/>
    </row>
    <row r="12" spans="1:39" ht="20.100000000000001" customHeight="1" x14ac:dyDescent="0.15">
      <c r="C12" s="78"/>
      <c r="D12" s="43" t="s">
        <v>25</v>
      </c>
      <c r="E12" s="37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61"/>
      <c r="AK12" s="10"/>
      <c r="AM12" s="14"/>
    </row>
    <row r="13" spans="1:39" ht="20.100000000000001" customHeight="1" x14ac:dyDescent="0.15">
      <c r="C13" s="78"/>
      <c r="D13" s="43" t="s">
        <v>26</v>
      </c>
      <c r="E13" s="37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61"/>
      <c r="AK13" s="15"/>
      <c r="AL13" s="16"/>
      <c r="AM13" s="14"/>
    </row>
    <row r="14" spans="1:39" s="18" customFormat="1" ht="20.100000000000001" hidden="1" customHeight="1" x14ac:dyDescent="0.15">
      <c r="A14" s="17"/>
      <c r="C14" s="78"/>
      <c r="D14" s="45" t="s">
        <v>11</v>
      </c>
      <c r="E14" s="38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61"/>
      <c r="AK14" s="15"/>
      <c r="AL14" s="16"/>
      <c r="AM14" s="19"/>
    </row>
    <row r="15" spans="1:39" ht="20.100000000000001" hidden="1" customHeight="1" x14ac:dyDescent="0.15">
      <c r="C15" s="78"/>
      <c r="D15" s="46" t="s">
        <v>5</v>
      </c>
      <c r="E15" s="39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61"/>
      <c r="AK15" s="7" t="s">
        <v>5</v>
      </c>
      <c r="AL15" s="16">
        <f>SUM(E15:AI15)</f>
        <v>0</v>
      </c>
    </row>
    <row r="16" spans="1:39" ht="20.100000000000001" customHeight="1" x14ac:dyDescent="0.15">
      <c r="C16" s="78"/>
      <c r="D16" s="47" t="s">
        <v>23</v>
      </c>
      <c r="E16" s="40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>
        <v>8.3333333333333329E-2</v>
      </c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61"/>
      <c r="AK16" s="15" t="s">
        <v>4</v>
      </c>
      <c r="AL16" s="16">
        <f>SUM(E16:AI16)</f>
        <v>8.3333333333333329E-2</v>
      </c>
      <c r="AM16" s="14"/>
    </row>
    <row r="17" spans="1:39" s="18" customFormat="1" ht="20.100000000000001" customHeight="1" thickBot="1" x14ac:dyDescent="0.2">
      <c r="A17" s="17"/>
      <c r="C17" s="79"/>
      <c r="D17" s="48" t="s">
        <v>24</v>
      </c>
      <c r="E17" s="41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62"/>
      <c r="AK17" s="15"/>
      <c r="AL17" s="16"/>
      <c r="AM17" s="19"/>
    </row>
    <row r="18" spans="1:39" ht="41.25" customHeight="1" x14ac:dyDescent="0.15">
      <c r="C18" s="77" t="str">
        <f>IF(D18="","",VLOOKUP(D18,名簿!$B:$C,2,FALSE))</f>
        <v>事務員</v>
      </c>
      <c r="D18" s="42" t="s">
        <v>63</v>
      </c>
      <c r="E18" s="36" t="s">
        <v>66</v>
      </c>
      <c r="F18" s="36" t="s">
        <v>70</v>
      </c>
      <c r="G18" s="36" t="s">
        <v>70</v>
      </c>
      <c r="H18" s="36" t="s">
        <v>66</v>
      </c>
      <c r="I18" s="36" t="s">
        <v>66</v>
      </c>
      <c r="J18" s="36" t="s">
        <v>66</v>
      </c>
      <c r="K18" s="36" t="s">
        <v>66</v>
      </c>
      <c r="L18" s="36" t="s">
        <v>66</v>
      </c>
      <c r="M18" s="36" t="s">
        <v>70</v>
      </c>
      <c r="N18" s="36" t="s">
        <v>70</v>
      </c>
      <c r="O18" s="36" t="s">
        <v>66</v>
      </c>
      <c r="P18" s="36" t="s">
        <v>68</v>
      </c>
      <c r="Q18" s="36" t="s">
        <v>66</v>
      </c>
      <c r="R18" s="36" t="s">
        <v>66</v>
      </c>
      <c r="S18" s="36" t="s">
        <v>66</v>
      </c>
      <c r="T18" s="36" t="s">
        <v>70</v>
      </c>
      <c r="U18" s="36" t="s">
        <v>70</v>
      </c>
      <c r="V18" s="36" t="s">
        <v>70</v>
      </c>
      <c r="W18" s="36" t="s">
        <v>66</v>
      </c>
      <c r="X18" s="36" t="s">
        <v>66</v>
      </c>
      <c r="Y18" s="36" t="s">
        <v>66</v>
      </c>
      <c r="Z18" s="36" t="s">
        <v>66</v>
      </c>
      <c r="AA18" s="36" t="s">
        <v>70</v>
      </c>
      <c r="AB18" s="36" t="s">
        <v>70</v>
      </c>
      <c r="AC18" s="36" t="s">
        <v>66</v>
      </c>
      <c r="AD18" s="36" t="s">
        <v>66</v>
      </c>
      <c r="AE18" s="36" t="s">
        <v>66</v>
      </c>
      <c r="AF18" s="36" t="s">
        <v>66</v>
      </c>
      <c r="AG18" s="36" t="s">
        <v>66</v>
      </c>
      <c r="AH18" s="36" t="s">
        <v>66</v>
      </c>
      <c r="AI18" s="36"/>
      <c r="AJ18" s="57"/>
      <c r="AK18" s="10" t="s">
        <v>15</v>
      </c>
      <c r="AL18" s="8">
        <f>COUNTIF(E18:AI18,"〇")</f>
        <v>20</v>
      </c>
      <c r="AM18" s="14"/>
    </row>
    <row r="19" spans="1:39" ht="20.100000000000001" customHeight="1" x14ac:dyDescent="0.15">
      <c r="C19" s="78"/>
      <c r="D19" s="44" t="s">
        <v>2</v>
      </c>
      <c r="E19" s="37">
        <v>0.36805555555555558</v>
      </c>
      <c r="F19" s="28"/>
      <c r="G19" s="28"/>
      <c r="H19" s="28">
        <v>0.36805555555555558</v>
      </c>
      <c r="I19" s="28">
        <v>0.36805555555555558</v>
      </c>
      <c r="J19" s="28">
        <v>0.36805555555555558</v>
      </c>
      <c r="K19" s="28">
        <v>0.36805555555555558</v>
      </c>
      <c r="L19" s="28">
        <v>0.36805555555555558</v>
      </c>
      <c r="M19" s="28"/>
      <c r="N19" s="28"/>
      <c r="O19" s="28">
        <v>0.36805555555555558</v>
      </c>
      <c r="P19" s="28"/>
      <c r="Q19" s="28">
        <v>0.36805555555555558</v>
      </c>
      <c r="R19" s="28">
        <v>0.36805555555555558</v>
      </c>
      <c r="S19" s="28">
        <v>0.36805555555555558</v>
      </c>
      <c r="T19" s="28"/>
      <c r="U19" s="28"/>
      <c r="V19" s="28"/>
      <c r="W19" s="28">
        <v>0.36805555555555558</v>
      </c>
      <c r="X19" s="28">
        <v>0.36805555555555558</v>
      </c>
      <c r="Y19" s="28">
        <v>0.36805555555555558</v>
      </c>
      <c r="Z19" s="28">
        <v>0.36805555555555558</v>
      </c>
      <c r="AA19" s="28"/>
      <c r="AB19" s="28"/>
      <c r="AC19" s="28">
        <v>0.36805555555555558</v>
      </c>
      <c r="AD19" s="28">
        <v>0.36805555555555558</v>
      </c>
      <c r="AE19" s="28">
        <v>0.36805555555555558</v>
      </c>
      <c r="AF19" s="28">
        <v>0.36805555555555558</v>
      </c>
      <c r="AG19" s="28">
        <v>0.36805555555555558</v>
      </c>
      <c r="AH19" s="28">
        <v>0.36805555555555558</v>
      </c>
      <c r="AI19" s="28"/>
      <c r="AJ19" s="58"/>
      <c r="AK19" s="10"/>
      <c r="AM19" s="14"/>
    </row>
    <row r="20" spans="1:39" ht="20.100000000000001" customHeight="1" x14ac:dyDescent="0.15">
      <c r="C20" s="78"/>
      <c r="D20" s="45" t="s">
        <v>3</v>
      </c>
      <c r="E20" s="37">
        <v>0.70138888888888884</v>
      </c>
      <c r="F20" s="28"/>
      <c r="G20" s="28"/>
      <c r="H20" s="28">
        <v>0.70138888888888884</v>
      </c>
      <c r="I20" s="28">
        <v>0.70138888888888884</v>
      </c>
      <c r="J20" s="28">
        <v>0.70138888888888884</v>
      </c>
      <c r="K20" s="28">
        <v>0.70138888888888884</v>
      </c>
      <c r="L20" s="28">
        <v>0.70138888888888884</v>
      </c>
      <c r="M20" s="28"/>
      <c r="N20" s="28"/>
      <c r="O20" s="28">
        <v>0.70138888888888884</v>
      </c>
      <c r="P20" s="28"/>
      <c r="Q20" s="28">
        <v>0.70138888888888884</v>
      </c>
      <c r="R20" s="28">
        <v>0.70138888888888884</v>
      </c>
      <c r="S20" s="28">
        <v>0.70138888888888884</v>
      </c>
      <c r="T20" s="28"/>
      <c r="U20" s="28"/>
      <c r="V20" s="28"/>
      <c r="W20" s="28">
        <v>0.49305555555555558</v>
      </c>
      <c r="X20" s="28">
        <v>0.70138888888888884</v>
      </c>
      <c r="Y20" s="28">
        <v>0.70138888888888884</v>
      </c>
      <c r="Z20" s="28">
        <v>0.70138888888888884</v>
      </c>
      <c r="AA20" s="28"/>
      <c r="AB20" s="28"/>
      <c r="AC20" s="28">
        <v>0.70138888888888884</v>
      </c>
      <c r="AD20" s="28">
        <v>0.70138888888888884</v>
      </c>
      <c r="AE20" s="28">
        <v>0.70138888888888884</v>
      </c>
      <c r="AF20" s="28">
        <v>0.70138888888888884</v>
      </c>
      <c r="AG20" s="28">
        <v>0.49305555555555558</v>
      </c>
      <c r="AH20" s="28">
        <v>0.70138888888888884</v>
      </c>
      <c r="AI20" s="28"/>
      <c r="AJ20" s="58"/>
      <c r="AK20" s="15"/>
      <c r="AL20" s="16"/>
      <c r="AM20" s="14"/>
    </row>
    <row r="21" spans="1:39" ht="20.100000000000001" customHeight="1" x14ac:dyDescent="0.15">
      <c r="C21" s="78"/>
      <c r="D21" s="43" t="s">
        <v>25</v>
      </c>
      <c r="E21" s="37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58"/>
      <c r="AK21" s="10"/>
      <c r="AM21" s="14"/>
    </row>
    <row r="22" spans="1:39" ht="20.100000000000001" customHeight="1" x14ac:dyDescent="0.15">
      <c r="C22" s="78"/>
      <c r="D22" s="43" t="s">
        <v>26</v>
      </c>
      <c r="E22" s="37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58"/>
      <c r="AK22" s="15"/>
      <c r="AL22" s="16"/>
      <c r="AM22" s="14"/>
    </row>
    <row r="23" spans="1:39" s="18" customFormat="1" ht="20.100000000000001" hidden="1" customHeight="1" x14ac:dyDescent="0.15">
      <c r="A23" s="17"/>
      <c r="C23" s="78"/>
      <c r="D23" s="45" t="s">
        <v>11</v>
      </c>
      <c r="E23" s="38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>
        <f>IF(OR(V19="",V20="",AND(V19&lt;=TIME(12,0,0),V20&lt;=TIME(12,0,0)),AND(V19&gt;=TIME(13,0,0),V20&gt;=TIME(13,0,0))),0,VLOOKUP($D18,名簿!$B:$D,3,FALSE))</f>
        <v>0</v>
      </c>
      <c r="W23" s="29">
        <f>IF(OR(W19="",W20="",AND(W19&lt;=TIME(12,0,0),W20&lt;=TIME(12,0,0)),AND(W19&gt;=TIME(13,0,0),W20&gt;=TIME(13,0,0))),0,VLOOKUP($D18,名簿!$B:$D,3,FALSE))</f>
        <v>0</v>
      </c>
      <c r="X23" s="29">
        <f>IF(OR(X19="",X20="",AND(X19&lt;=TIME(12,0,0),X20&lt;=TIME(12,0,0)),AND(X19&gt;=TIME(13,0,0),X20&gt;=TIME(13,0,0))),0,VLOOKUP($D18,名簿!$B:$D,3,FALSE))</f>
        <v>4.1666666666666664E-2</v>
      </c>
      <c r="Y23" s="29">
        <f>IF(OR(Y19="",Y20="",AND(Y19&lt;=TIME(12,0,0),Y20&lt;=TIME(12,0,0)),AND(Y19&gt;=TIME(13,0,0),Y20&gt;=TIME(13,0,0))),0,VLOOKUP($D18,名簿!$B:$D,3,FALSE))</f>
        <v>4.1666666666666664E-2</v>
      </c>
      <c r="Z23" s="29">
        <f>IF(OR(Z19="",Z20="",AND(Z19&lt;=TIME(12,0,0),Z20&lt;=TIME(12,0,0)),AND(Z19&gt;=TIME(13,0,0),Z20&gt;=TIME(13,0,0))),0,VLOOKUP($D18,名簿!$B:$D,3,FALSE))</f>
        <v>4.1666666666666664E-2</v>
      </c>
      <c r="AA23" s="29">
        <f>IF(OR(AA19="",AA20="",AND(AA19&lt;=TIME(12,0,0),AA20&lt;=TIME(12,0,0)),AND(AA19&gt;=TIME(13,0,0),AA20&gt;=TIME(13,0,0))),0,VLOOKUP($D18,名簿!$B:$D,3,FALSE))</f>
        <v>0</v>
      </c>
      <c r="AB23" s="29">
        <f>IF(OR(AB19="",AB20="",AND(AB19&lt;=TIME(12,0,0),AB20&lt;=TIME(12,0,0)),AND(AB19&gt;=TIME(13,0,0),AB20&gt;=TIME(13,0,0))),0,VLOOKUP($D18,名簿!$B:$D,3,FALSE))</f>
        <v>0</v>
      </c>
      <c r="AC23" s="29">
        <f>IF(OR(AC19="",AC20="",AND(AC19&lt;=TIME(12,0,0),AC20&lt;=TIME(12,0,0)),AND(AC19&gt;=TIME(13,0,0),AC20&gt;=TIME(13,0,0))),0,VLOOKUP($D18,名簿!$B:$D,3,FALSE))</f>
        <v>4.1666666666666664E-2</v>
      </c>
      <c r="AD23" s="29">
        <f>IF(OR(AD19="",AD20="",AND(AD19&lt;=TIME(12,0,0),AD20&lt;=TIME(12,0,0)),AND(AD19&gt;=TIME(13,0,0),AD20&gt;=TIME(13,0,0))),0,VLOOKUP($D18,名簿!$B:$D,3,FALSE))</f>
        <v>4.1666666666666664E-2</v>
      </c>
      <c r="AE23" s="29">
        <f>IF(OR(AE19="",AE20="",AND(AE19&lt;=TIME(12,0,0),AE20&lt;=TIME(12,0,0)),AND(AE19&gt;=TIME(13,0,0),AE20&gt;=TIME(13,0,0))),0,VLOOKUP($D18,名簿!$B:$D,3,FALSE))</f>
        <v>4.1666666666666664E-2</v>
      </c>
      <c r="AF23" s="29">
        <f>IF(OR(AF19="",AF20="",AND(AF19&lt;=TIME(12,0,0),AF20&lt;=TIME(12,0,0)),AND(AF19&gt;=TIME(13,0,0),AF20&gt;=TIME(13,0,0))),0,VLOOKUP($D18,名簿!$B:$D,3,FALSE))</f>
        <v>4.1666666666666664E-2</v>
      </c>
      <c r="AG23" s="29">
        <f>IF(OR(AG19="",AG20="",AND(AG19&lt;=TIME(12,0,0),AG20&lt;=TIME(12,0,0)),AND(AG19&gt;=TIME(13,0,0),AG20&gt;=TIME(13,0,0))),0,VLOOKUP($D18,名簿!$B:$D,3,FALSE))</f>
        <v>0</v>
      </c>
      <c r="AH23" s="29">
        <f>IF(OR(AH19="",AH20="",AND(AH19&lt;=TIME(12,0,0),AH20&lt;=TIME(12,0,0)),AND(AH19&gt;=TIME(13,0,0),AH20&gt;=TIME(13,0,0))),0,VLOOKUP($D18,名簿!$B:$D,3,FALSE))</f>
        <v>4.1666666666666664E-2</v>
      </c>
      <c r="AI23" s="29">
        <f>IF(OR(AI19="",AI20="",AND(AI19&lt;=TIME(12,0,0),AI20&lt;=TIME(12,0,0)),AND(AI19&gt;=TIME(13,0,0),AI20&gt;=TIME(13,0,0))),0,VLOOKUP($D18,名簿!$B:$D,3,FALSE))</f>
        <v>0</v>
      </c>
      <c r="AJ23" s="58"/>
      <c r="AK23" s="15"/>
      <c r="AL23" s="16"/>
      <c r="AM23" s="19"/>
    </row>
    <row r="24" spans="1:39" ht="20.100000000000001" hidden="1" customHeight="1" x14ac:dyDescent="0.15">
      <c r="C24" s="78"/>
      <c r="D24" s="46" t="s">
        <v>5</v>
      </c>
      <c r="E24" s="39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 t="str">
        <f t="shared" ref="V24:AI24" si="2">IF(OR(V19="",V20=""),"",V20-V19-V23)</f>
        <v/>
      </c>
      <c r="W24" s="30">
        <f t="shared" si="2"/>
        <v>0.125</v>
      </c>
      <c r="X24" s="30">
        <f t="shared" si="2"/>
        <v>0.29166666666666657</v>
      </c>
      <c r="Y24" s="30">
        <f t="shared" si="2"/>
        <v>0.29166666666666657</v>
      </c>
      <c r="Z24" s="30">
        <f t="shared" si="2"/>
        <v>0.29166666666666657</v>
      </c>
      <c r="AA24" s="30" t="str">
        <f t="shared" si="2"/>
        <v/>
      </c>
      <c r="AB24" s="30" t="str">
        <f t="shared" si="2"/>
        <v/>
      </c>
      <c r="AC24" s="30">
        <f t="shared" si="2"/>
        <v>0.29166666666666657</v>
      </c>
      <c r="AD24" s="30">
        <f t="shared" si="2"/>
        <v>0.29166666666666657</v>
      </c>
      <c r="AE24" s="30">
        <f t="shared" si="2"/>
        <v>0.29166666666666657</v>
      </c>
      <c r="AF24" s="30">
        <f t="shared" si="2"/>
        <v>0.29166666666666657</v>
      </c>
      <c r="AG24" s="30">
        <f t="shared" si="2"/>
        <v>0.125</v>
      </c>
      <c r="AH24" s="30">
        <f t="shared" si="2"/>
        <v>0.29166666666666657</v>
      </c>
      <c r="AI24" s="30" t="str">
        <f t="shared" si="2"/>
        <v/>
      </c>
      <c r="AJ24" s="58"/>
      <c r="AK24" s="7" t="s">
        <v>5</v>
      </c>
      <c r="AL24" s="16">
        <f>SUM(E24:AI24)</f>
        <v>2.5833333333333326</v>
      </c>
    </row>
    <row r="25" spans="1:39" ht="20.100000000000001" customHeight="1" x14ac:dyDescent="0.15">
      <c r="C25" s="78"/>
      <c r="D25" s="47" t="s">
        <v>23</v>
      </c>
      <c r="E25" s="40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58"/>
      <c r="AK25" s="15" t="s">
        <v>4</v>
      </c>
      <c r="AL25" s="16">
        <f>SUM(E25:AI25)</f>
        <v>0</v>
      </c>
      <c r="AM25" s="14"/>
    </row>
    <row r="26" spans="1:39" s="18" customFormat="1" ht="20.100000000000001" customHeight="1" thickBot="1" x14ac:dyDescent="0.2">
      <c r="A26" s="17"/>
      <c r="C26" s="79"/>
      <c r="D26" s="48" t="s">
        <v>24</v>
      </c>
      <c r="E26" s="41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59"/>
      <c r="AK26" s="15"/>
      <c r="AL26" s="16"/>
      <c r="AM26" s="19"/>
    </row>
    <row r="27" spans="1:39" ht="41.25" customHeight="1" x14ac:dyDescent="0.15">
      <c r="C27" s="77" t="str">
        <f>IF(D27="","",VLOOKUP(D27,名簿!$B:$C,2,FALSE))</f>
        <v>指導員</v>
      </c>
      <c r="D27" s="42" t="s">
        <v>58</v>
      </c>
      <c r="E27" s="36" t="s">
        <v>19</v>
      </c>
      <c r="F27" s="36" t="s">
        <v>70</v>
      </c>
      <c r="G27" s="36" t="s">
        <v>70</v>
      </c>
      <c r="H27" s="36" t="s">
        <v>19</v>
      </c>
      <c r="I27" s="36" t="s">
        <v>16</v>
      </c>
      <c r="J27" s="36" t="s">
        <v>66</v>
      </c>
      <c r="K27" s="36" t="s">
        <v>66</v>
      </c>
      <c r="L27" s="36" t="s">
        <v>66</v>
      </c>
      <c r="M27" s="36" t="s">
        <v>70</v>
      </c>
      <c r="N27" s="36" t="s">
        <v>70</v>
      </c>
      <c r="O27" s="36" t="s">
        <v>66</v>
      </c>
      <c r="P27" s="36" t="s">
        <v>66</v>
      </c>
      <c r="Q27" s="36" t="s">
        <v>66</v>
      </c>
      <c r="R27" s="36" t="s">
        <v>66</v>
      </c>
      <c r="S27" s="36" t="s">
        <v>66</v>
      </c>
      <c r="T27" s="36" t="s">
        <v>70</v>
      </c>
      <c r="U27" s="36" t="s">
        <v>70</v>
      </c>
      <c r="V27" s="36" t="s">
        <v>70</v>
      </c>
      <c r="W27" s="36" t="s">
        <v>66</v>
      </c>
      <c r="X27" s="36" t="s">
        <v>66</v>
      </c>
      <c r="Y27" s="36" t="s">
        <v>66</v>
      </c>
      <c r="Z27" s="36" t="s">
        <v>66</v>
      </c>
      <c r="AA27" s="36" t="s">
        <v>70</v>
      </c>
      <c r="AB27" s="36" t="s">
        <v>70</v>
      </c>
      <c r="AC27" s="36" t="s">
        <v>66</v>
      </c>
      <c r="AD27" s="36" t="s">
        <v>66</v>
      </c>
      <c r="AE27" s="36" t="s">
        <v>66</v>
      </c>
      <c r="AF27" s="36" t="s">
        <v>66</v>
      </c>
      <c r="AG27" s="36" t="s">
        <v>66</v>
      </c>
      <c r="AH27" s="36" t="s">
        <v>70</v>
      </c>
      <c r="AI27" s="36"/>
      <c r="AJ27" s="60"/>
      <c r="AK27" s="10" t="s">
        <v>15</v>
      </c>
      <c r="AL27" s="8">
        <f>COUNTIF(E27:AI27,"〇")</f>
        <v>17</v>
      </c>
      <c r="AM27" s="14"/>
    </row>
    <row r="28" spans="1:39" ht="20.100000000000001" customHeight="1" x14ac:dyDescent="0.15">
      <c r="C28" s="78"/>
      <c r="D28" s="44" t="s">
        <v>2</v>
      </c>
      <c r="E28" s="37"/>
      <c r="F28" s="28"/>
      <c r="G28" s="28"/>
      <c r="H28" s="28"/>
      <c r="I28" s="28"/>
      <c r="J28" s="28">
        <v>0.36805555555555558</v>
      </c>
      <c r="K28" s="28">
        <v>0.36805555555555558</v>
      </c>
      <c r="L28" s="28">
        <v>0.36805555555555558</v>
      </c>
      <c r="M28" s="28"/>
      <c r="N28" s="28"/>
      <c r="O28" s="28">
        <v>0.36805555555555558</v>
      </c>
      <c r="P28" s="28">
        <v>0.36805555555555558</v>
      </c>
      <c r="Q28" s="28">
        <v>0.36805555555555558</v>
      </c>
      <c r="R28" s="28">
        <v>0.36805555555555558</v>
      </c>
      <c r="S28" s="28">
        <v>0.36805555555555558</v>
      </c>
      <c r="T28" s="28"/>
      <c r="U28" s="28"/>
      <c r="V28" s="28"/>
      <c r="W28" s="28">
        <v>0.36805555555555558</v>
      </c>
      <c r="X28" s="28">
        <v>0.36805555555555558</v>
      </c>
      <c r="Y28" s="28">
        <v>0.36805555555555558</v>
      </c>
      <c r="Z28" s="28">
        <v>0.36805555555555558</v>
      </c>
      <c r="AA28" s="28"/>
      <c r="AB28" s="28"/>
      <c r="AC28" s="28">
        <v>0.36805555555555558</v>
      </c>
      <c r="AD28" s="28">
        <v>0.36805555555555558</v>
      </c>
      <c r="AE28" s="28">
        <v>0.36805555555555558</v>
      </c>
      <c r="AF28" s="28">
        <v>0.36805555555555558</v>
      </c>
      <c r="AG28" s="28">
        <v>0.36805555555555558</v>
      </c>
      <c r="AH28" s="28"/>
      <c r="AI28" s="28"/>
      <c r="AJ28" s="61"/>
      <c r="AK28" s="10"/>
      <c r="AM28" s="14"/>
    </row>
    <row r="29" spans="1:39" ht="20.100000000000001" customHeight="1" x14ac:dyDescent="0.15">
      <c r="C29" s="78"/>
      <c r="D29" s="45" t="s">
        <v>3</v>
      </c>
      <c r="E29" s="37"/>
      <c r="F29" s="28"/>
      <c r="G29" s="28"/>
      <c r="H29" s="28"/>
      <c r="I29" s="28"/>
      <c r="J29" s="28">
        <v>0.70138888888888884</v>
      </c>
      <c r="K29" s="28">
        <v>0.70138888888888884</v>
      </c>
      <c r="L29" s="28">
        <v>0.70138888888888884</v>
      </c>
      <c r="M29" s="28"/>
      <c r="N29" s="28"/>
      <c r="O29" s="28">
        <v>0.70138888888888884</v>
      </c>
      <c r="P29" s="28">
        <v>0.70138888888888884</v>
      </c>
      <c r="Q29" s="28">
        <v>0.70138888888888884</v>
      </c>
      <c r="R29" s="28">
        <v>0.70138888888888884</v>
      </c>
      <c r="S29" s="28">
        <v>0.70138888888888884</v>
      </c>
      <c r="T29" s="28"/>
      <c r="U29" s="28"/>
      <c r="V29" s="28"/>
      <c r="W29" s="28">
        <v>0.49305555555555558</v>
      </c>
      <c r="X29" s="28">
        <v>0.70138888888888884</v>
      </c>
      <c r="Y29" s="28">
        <v>0.70138888888888884</v>
      </c>
      <c r="Z29" s="28">
        <v>0.70138888888888884</v>
      </c>
      <c r="AA29" s="28"/>
      <c r="AB29" s="28"/>
      <c r="AC29" s="28">
        <v>0.65972222222222221</v>
      </c>
      <c r="AD29" s="28">
        <v>0.49305555555555558</v>
      </c>
      <c r="AE29" s="28">
        <v>0.70138888888888884</v>
      </c>
      <c r="AF29" s="28">
        <v>0.70138888888888884</v>
      </c>
      <c r="AG29" s="28">
        <v>0.70138888888888884</v>
      </c>
      <c r="AH29" s="28"/>
      <c r="AI29" s="28"/>
      <c r="AJ29" s="61"/>
      <c r="AK29" s="15"/>
      <c r="AL29" s="16"/>
      <c r="AM29" s="14"/>
    </row>
    <row r="30" spans="1:39" ht="20.100000000000001" customHeight="1" x14ac:dyDescent="0.15">
      <c r="C30" s="78"/>
      <c r="D30" s="43" t="s">
        <v>25</v>
      </c>
      <c r="E30" s="37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61"/>
      <c r="AK30" s="10"/>
      <c r="AM30" s="14"/>
    </row>
    <row r="31" spans="1:39" ht="20.100000000000001" customHeight="1" x14ac:dyDescent="0.15">
      <c r="C31" s="78"/>
      <c r="D31" s="43" t="s">
        <v>26</v>
      </c>
      <c r="E31" s="37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61"/>
      <c r="AK31" s="15"/>
      <c r="AL31" s="16"/>
      <c r="AM31" s="14"/>
    </row>
    <row r="32" spans="1:39" s="18" customFormat="1" ht="20.100000000000001" hidden="1" customHeight="1" x14ac:dyDescent="0.15">
      <c r="A32" s="17"/>
      <c r="C32" s="78"/>
      <c r="D32" s="45" t="s">
        <v>11</v>
      </c>
      <c r="E32" s="38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>
        <f>IF(OR(V28="",V29="",AND(V28&lt;=TIME(12,0,0),V29&lt;=TIME(12,0,0)),AND(V28&gt;=TIME(13,0,0),V29&gt;=TIME(13,0,0))),0,VLOOKUP($D27,名簿!$B:$D,3,FALSE))</f>
        <v>0</v>
      </c>
      <c r="W32" s="29">
        <f>IF(OR(W28="",W29="",AND(W28&lt;=TIME(12,0,0),W29&lt;=TIME(12,0,0)),AND(W28&gt;=TIME(13,0,0),W29&gt;=TIME(13,0,0))),0,VLOOKUP($D27,名簿!$B:$D,3,FALSE))</f>
        <v>0</v>
      </c>
      <c r="X32" s="29">
        <f>IF(OR(X28="",X29="",AND(X28&lt;=TIME(12,0,0),X29&lt;=TIME(12,0,0)),AND(X28&gt;=TIME(13,0,0),X29&gt;=TIME(13,0,0))),0,VLOOKUP($D27,名簿!$B:$D,3,FALSE))</f>
        <v>4.1666666666666664E-2</v>
      </c>
      <c r="Y32" s="29">
        <f>IF(OR(Y28="",Y29="",AND(Y28&lt;=TIME(12,0,0),Y29&lt;=TIME(12,0,0)),AND(Y28&gt;=TIME(13,0,0),Y29&gt;=TIME(13,0,0))),0,VLOOKUP($D27,名簿!$B:$D,3,FALSE))</f>
        <v>4.1666666666666664E-2</v>
      </c>
      <c r="Z32" s="29">
        <f>IF(OR(Z28="",Z29="",AND(Z28&lt;=TIME(12,0,0),Z29&lt;=TIME(12,0,0)),AND(Z28&gt;=TIME(13,0,0),Z29&gt;=TIME(13,0,0))),0,VLOOKUP($D27,名簿!$B:$D,3,FALSE))</f>
        <v>4.1666666666666664E-2</v>
      </c>
      <c r="AA32" s="29">
        <f>IF(OR(AA28="",AA29="",AND(AA28&lt;=TIME(12,0,0),AA29&lt;=TIME(12,0,0)),AND(AA28&gt;=TIME(13,0,0),AA29&gt;=TIME(13,0,0))),0,VLOOKUP($D27,名簿!$B:$D,3,FALSE))</f>
        <v>0</v>
      </c>
      <c r="AB32" s="29">
        <f>IF(OR(AB28="",AB29="",AND(AB28&lt;=TIME(12,0,0),AB29&lt;=TIME(12,0,0)),AND(AB28&gt;=TIME(13,0,0),AB29&gt;=TIME(13,0,0))),0,VLOOKUP($D27,名簿!$B:$D,3,FALSE))</f>
        <v>0</v>
      </c>
      <c r="AC32" s="29">
        <f>IF(OR(AC28="",AC29="",AND(AC28&lt;=TIME(12,0,0),AC29&lt;=TIME(12,0,0)),AND(AC28&gt;=TIME(13,0,0),AC29&gt;=TIME(13,0,0))),0,VLOOKUP($D27,名簿!$B:$D,3,FALSE))</f>
        <v>4.1666666666666664E-2</v>
      </c>
      <c r="AD32" s="29">
        <f>IF(OR(AD28="",AD29="",AND(AD28&lt;=TIME(12,0,0),AD29&lt;=TIME(12,0,0)),AND(AD28&gt;=TIME(13,0,0),AD29&gt;=TIME(13,0,0))),0,VLOOKUP($D27,名簿!$B:$D,3,FALSE))</f>
        <v>0</v>
      </c>
      <c r="AE32" s="29">
        <f>IF(OR(AE28="",AE29="",AND(AE28&lt;=TIME(12,0,0),AE29&lt;=TIME(12,0,0)),AND(AE28&gt;=TIME(13,0,0),AE29&gt;=TIME(13,0,0))),0,VLOOKUP($D27,名簿!$B:$D,3,FALSE))</f>
        <v>4.1666666666666664E-2</v>
      </c>
      <c r="AF32" s="29">
        <f>IF(OR(AF28="",AF29="",AND(AF28&lt;=TIME(12,0,0),AF29&lt;=TIME(12,0,0)),AND(AF28&gt;=TIME(13,0,0),AF29&gt;=TIME(13,0,0))),0,VLOOKUP($D27,名簿!$B:$D,3,FALSE))</f>
        <v>4.1666666666666664E-2</v>
      </c>
      <c r="AG32" s="29">
        <f>IF(OR(AG28="",AG29="",AND(AG28&lt;=TIME(12,0,0),AG29&lt;=TIME(12,0,0)),AND(AG28&gt;=TIME(13,0,0),AG29&gt;=TIME(13,0,0))),0,VLOOKUP($D27,名簿!$B:$D,3,FALSE))</f>
        <v>4.1666666666666664E-2</v>
      </c>
      <c r="AH32" s="29">
        <f>IF(OR(AH28="",AH29="",AND(AH28&lt;=TIME(12,0,0),AH29&lt;=TIME(12,0,0)),AND(AH28&gt;=TIME(13,0,0),AH29&gt;=TIME(13,0,0))),0,VLOOKUP($D27,名簿!$B:$D,3,FALSE))</f>
        <v>0</v>
      </c>
      <c r="AI32" s="29">
        <f>IF(OR(AI28="",AI29="",AND(AI28&lt;=TIME(12,0,0),AI29&lt;=TIME(12,0,0)),AND(AI28&gt;=TIME(13,0,0),AI29&gt;=TIME(13,0,0))),0,VLOOKUP($D27,名簿!$B:$D,3,FALSE))</f>
        <v>0</v>
      </c>
      <c r="AJ32" s="61"/>
      <c r="AK32" s="15"/>
      <c r="AL32" s="16"/>
      <c r="AM32" s="19"/>
    </row>
    <row r="33" spans="1:39" ht="20.100000000000001" hidden="1" customHeight="1" x14ac:dyDescent="0.15">
      <c r="C33" s="78"/>
      <c r="D33" s="46" t="s">
        <v>5</v>
      </c>
      <c r="E33" s="39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 t="str">
        <f t="shared" ref="V33:AI33" si="3">IF(OR(V28="",V29=""),"",V29-V28-V32)</f>
        <v/>
      </c>
      <c r="W33" s="30">
        <f t="shared" si="3"/>
        <v>0.125</v>
      </c>
      <c r="X33" s="30">
        <f t="shared" si="3"/>
        <v>0.29166666666666657</v>
      </c>
      <c r="Y33" s="30">
        <f t="shared" si="3"/>
        <v>0.29166666666666657</v>
      </c>
      <c r="Z33" s="30">
        <f t="shared" si="3"/>
        <v>0.29166666666666657</v>
      </c>
      <c r="AA33" s="30" t="str">
        <f t="shared" si="3"/>
        <v/>
      </c>
      <c r="AB33" s="30" t="str">
        <f t="shared" si="3"/>
        <v/>
      </c>
      <c r="AC33" s="30">
        <f t="shared" si="3"/>
        <v>0.24999999999999997</v>
      </c>
      <c r="AD33" s="30">
        <f t="shared" si="3"/>
        <v>0.125</v>
      </c>
      <c r="AE33" s="30">
        <f t="shared" si="3"/>
        <v>0.29166666666666657</v>
      </c>
      <c r="AF33" s="30">
        <f t="shared" si="3"/>
        <v>0.29166666666666657</v>
      </c>
      <c r="AG33" s="30">
        <f t="shared" si="3"/>
        <v>0.29166666666666657</v>
      </c>
      <c r="AH33" s="30" t="str">
        <f t="shared" si="3"/>
        <v/>
      </c>
      <c r="AI33" s="30" t="str">
        <f t="shared" si="3"/>
        <v/>
      </c>
      <c r="AJ33" s="61"/>
      <c r="AK33" s="7" t="s">
        <v>5</v>
      </c>
      <c r="AL33" s="16">
        <f>SUM(E33:AI33)</f>
        <v>2.2499999999999996</v>
      </c>
    </row>
    <row r="34" spans="1:39" ht="20.100000000000001" customHeight="1" x14ac:dyDescent="0.15">
      <c r="C34" s="78"/>
      <c r="D34" s="47" t="s">
        <v>23</v>
      </c>
      <c r="E34" s="40">
        <v>0.29166666666666669</v>
      </c>
      <c r="F34" s="31"/>
      <c r="G34" s="31"/>
      <c r="H34" s="31">
        <v>0.29166666666666669</v>
      </c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>
        <v>0.16666666666666666</v>
      </c>
      <c r="X34" s="31"/>
      <c r="Y34" s="31"/>
      <c r="Z34" s="31"/>
      <c r="AA34" s="31"/>
      <c r="AB34" s="31"/>
      <c r="AC34" s="31">
        <v>4.1666666666666664E-2</v>
      </c>
      <c r="AD34" s="31">
        <v>0.16666666666666666</v>
      </c>
      <c r="AE34" s="31"/>
      <c r="AF34" s="31"/>
      <c r="AG34" s="31"/>
      <c r="AH34" s="31"/>
      <c r="AI34" s="31"/>
      <c r="AJ34" s="61"/>
      <c r="AK34" s="15" t="s">
        <v>4</v>
      </c>
      <c r="AL34" s="16">
        <f>SUM(E34:AI34)</f>
        <v>0.95833333333333326</v>
      </c>
      <c r="AM34" s="14"/>
    </row>
    <row r="35" spans="1:39" s="18" customFormat="1" ht="20.100000000000001" customHeight="1" thickBot="1" x14ac:dyDescent="0.2">
      <c r="A35" s="17"/>
      <c r="C35" s="79"/>
      <c r="D35" s="48" t="s">
        <v>24</v>
      </c>
      <c r="E35" s="41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62"/>
      <c r="AK35" s="15"/>
      <c r="AL35" s="16"/>
      <c r="AM35" s="19"/>
    </row>
    <row r="36" spans="1:39" ht="41.25" customHeight="1" x14ac:dyDescent="0.15">
      <c r="C36" s="77" t="str">
        <f>IF(D36="","",VLOOKUP(D36,名簿!$B:$C,2,FALSE))</f>
        <v>指導員</v>
      </c>
      <c r="D36" s="42" t="s">
        <v>59</v>
      </c>
      <c r="E36" s="36" t="s">
        <v>66</v>
      </c>
      <c r="F36" s="36" t="s">
        <v>70</v>
      </c>
      <c r="G36" s="36" t="s">
        <v>70</v>
      </c>
      <c r="H36" s="36" t="s">
        <v>66</v>
      </c>
      <c r="I36" s="36" t="s">
        <v>66</v>
      </c>
      <c r="J36" s="36" t="s">
        <v>66</v>
      </c>
      <c r="K36" s="36" t="s">
        <v>66</v>
      </c>
      <c r="L36" s="36" t="s">
        <v>66</v>
      </c>
      <c r="M36" s="36" t="s">
        <v>70</v>
      </c>
      <c r="N36" s="36" t="s">
        <v>70</v>
      </c>
      <c r="O36" s="36" t="s">
        <v>66</v>
      </c>
      <c r="P36" s="36" t="s">
        <v>66</v>
      </c>
      <c r="Q36" s="36" t="s">
        <v>66</v>
      </c>
      <c r="R36" s="36" t="s">
        <v>66</v>
      </c>
      <c r="S36" s="36" t="s">
        <v>66</v>
      </c>
      <c r="T36" s="36" t="s">
        <v>70</v>
      </c>
      <c r="U36" s="36" t="s">
        <v>70</v>
      </c>
      <c r="V36" s="36" t="s">
        <v>70</v>
      </c>
      <c r="W36" s="36" t="s">
        <v>66</v>
      </c>
      <c r="X36" s="36" t="s">
        <v>66</v>
      </c>
      <c r="Y36" s="36" t="s">
        <v>66</v>
      </c>
      <c r="Z36" s="36" t="s">
        <v>66</v>
      </c>
      <c r="AA36" s="36" t="s">
        <v>70</v>
      </c>
      <c r="AB36" s="36" t="s">
        <v>70</v>
      </c>
      <c r="AC36" s="36" t="s">
        <v>66</v>
      </c>
      <c r="AD36" s="36" t="s">
        <v>66</v>
      </c>
      <c r="AE36" s="36" t="s">
        <v>66</v>
      </c>
      <c r="AF36" s="36" t="s">
        <v>66</v>
      </c>
      <c r="AG36" s="36" t="s">
        <v>66</v>
      </c>
      <c r="AH36" s="36" t="s">
        <v>70</v>
      </c>
      <c r="AI36" s="36"/>
      <c r="AJ36" s="60"/>
      <c r="AK36" s="10" t="s">
        <v>15</v>
      </c>
      <c r="AL36" s="8">
        <f>COUNTIF(E36:AI36,"〇")</f>
        <v>20</v>
      </c>
      <c r="AM36" s="14"/>
    </row>
    <row r="37" spans="1:39" ht="20.100000000000001" customHeight="1" x14ac:dyDescent="0.15">
      <c r="C37" s="78"/>
      <c r="D37" s="44" t="s">
        <v>2</v>
      </c>
      <c r="E37" s="37">
        <v>0.36458333333333331</v>
      </c>
      <c r="F37" s="28"/>
      <c r="G37" s="28"/>
      <c r="H37" s="28">
        <v>0.36458333333333331</v>
      </c>
      <c r="I37" s="28">
        <v>0.36458333333333331</v>
      </c>
      <c r="J37" s="28">
        <v>0.36458333333333331</v>
      </c>
      <c r="K37" s="28">
        <v>0.36458333333333331</v>
      </c>
      <c r="L37" s="28">
        <v>0.36458333333333331</v>
      </c>
      <c r="M37" s="28"/>
      <c r="N37" s="28"/>
      <c r="O37" s="28">
        <v>0.36458333333333331</v>
      </c>
      <c r="P37" s="28">
        <v>0.36458333333333331</v>
      </c>
      <c r="Q37" s="28">
        <v>0.36458333333333331</v>
      </c>
      <c r="R37" s="28">
        <v>0.36458333333333331</v>
      </c>
      <c r="S37" s="28">
        <v>0.36458333333333331</v>
      </c>
      <c r="T37" s="28"/>
      <c r="U37" s="28"/>
      <c r="V37" s="28"/>
      <c r="W37" s="28">
        <v>0.36458333333333331</v>
      </c>
      <c r="X37" s="28">
        <v>0.36458333333333331</v>
      </c>
      <c r="Y37" s="28">
        <v>0.36458333333333331</v>
      </c>
      <c r="Z37" s="28">
        <v>0.36458333333333331</v>
      </c>
      <c r="AA37" s="28"/>
      <c r="AB37" s="28"/>
      <c r="AC37" s="28">
        <v>0.36458333333333331</v>
      </c>
      <c r="AD37" s="28">
        <v>0.36458333333333331</v>
      </c>
      <c r="AE37" s="28">
        <v>0.36458333333333331</v>
      </c>
      <c r="AF37" s="28">
        <v>0.36458333333333331</v>
      </c>
      <c r="AG37" s="28">
        <v>0.36458333333333331</v>
      </c>
      <c r="AH37" s="28"/>
      <c r="AI37" s="28"/>
      <c r="AJ37" s="61"/>
      <c r="AK37" s="10"/>
      <c r="AM37" s="14"/>
    </row>
    <row r="38" spans="1:39" ht="20.100000000000001" customHeight="1" x14ac:dyDescent="0.15">
      <c r="C38" s="78"/>
      <c r="D38" s="45" t="s">
        <v>3</v>
      </c>
      <c r="E38" s="37">
        <v>0.61458333333333337</v>
      </c>
      <c r="F38" s="28"/>
      <c r="G38" s="28"/>
      <c r="H38" s="28">
        <v>0.61458333333333337</v>
      </c>
      <c r="I38" s="28">
        <v>0.57291666666666663</v>
      </c>
      <c r="J38" s="28">
        <v>0.61458333333333337</v>
      </c>
      <c r="K38" s="28">
        <v>0.65625</v>
      </c>
      <c r="L38" s="28">
        <v>0.61458333333333337</v>
      </c>
      <c r="M38" s="28"/>
      <c r="N38" s="28"/>
      <c r="O38" s="28">
        <v>0.61458333333333337</v>
      </c>
      <c r="P38" s="28">
        <v>0.61458333333333337</v>
      </c>
      <c r="Q38" s="28">
        <v>0.61458333333333337</v>
      </c>
      <c r="R38" s="28">
        <v>0.61458333333333337</v>
      </c>
      <c r="S38" s="28">
        <v>0.61458333333333337</v>
      </c>
      <c r="T38" s="28"/>
      <c r="U38" s="28"/>
      <c r="V38" s="28"/>
      <c r="W38" s="28">
        <v>0.61458333333333337</v>
      </c>
      <c r="X38" s="28">
        <v>0.61458333333333337</v>
      </c>
      <c r="Y38" s="28">
        <v>0.48958333333333331</v>
      </c>
      <c r="Z38" s="28">
        <v>0.48958333333333331</v>
      </c>
      <c r="AA38" s="28"/>
      <c r="AB38" s="28"/>
      <c r="AC38" s="28">
        <v>0.48958333333333331</v>
      </c>
      <c r="AD38" s="28">
        <v>0.61458333333333337</v>
      </c>
      <c r="AE38" s="28">
        <v>0.61458333333333337</v>
      </c>
      <c r="AF38" s="28">
        <v>0.61458333333333337</v>
      </c>
      <c r="AG38" s="28">
        <v>0.61458333333333337</v>
      </c>
      <c r="AH38" s="28"/>
      <c r="AI38" s="28"/>
      <c r="AJ38" s="61"/>
      <c r="AK38" s="15"/>
      <c r="AL38" s="16"/>
      <c r="AM38" s="14"/>
    </row>
    <row r="39" spans="1:39" ht="20.100000000000001" customHeight="1" x14ac:dyDescent="0.15">
      <c r="C39" s="78"/>
      <c r="D39" s="43" t="s">
        <v>25</v>
      </c>
      <c r="E39" s="37"/>
      <c r="F39" s="28"/>
      <c r="G39" s="28"/>
      <c r="H39" s="28"/>
      <c r="I39" s="28"/>
      <c r="J39" s="28"/>
      <c r="K39" s="28">
        <v>0.61458333333333337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61"/>
      <c r="AK39" s="10"/>
      <c r="AM39" s="14"/>
    </row>
    <row r="40" spans="1:39" ht="20.100000000000001" customHeight="1" x14ac:dyDescent="0.15">
      <c r="C40" s="78"/>
      <c r="D40" s="43" t="s">
        <v>26</v>
      </c>
      <c r="E40" s="37"/>
      <c r="F40" s="28"/>
      <c r="G40" s="28"/>
      <c r="H40" s="28"/>
      <c r="I40" s="28"/>
      <c r="J40" s="28"/>
      <c r="K40" s="28">
        <v>0.65625</v>
      </c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61"/>
      <c r="AK40" s="15"/>
      <c r="AL40" s="16"/>
      <c r="AM40" s="14"/>
    </row>
    <row r="41" spans="1:39" s="18" customFormat="1" ht="20.100000000000001" hidden="1" customHeight="1" x14ac:dyDescent="0.15">
      <c r="A41" s="17"/>
      <c r="C41" s="78"/>
      <c r="D41" s="45" t="s">
        <v>11</v>
      </c>
      <c r="E41" s="38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>
        <f>IF(OR(V37="",V38="",AND(V37&lt;=TIME(12,0,0),V38&lt;=TIME(12,0,0)),AND(V37&gt;=TIME(13,0,0),V38&gt;=TIME(13,0,0))),0,VLOOKUP($D36,名簿!$B:$D,3,FALSE))</f>
        <v>0</v>
      </c>
      <c r="W41" s="29">
        <f>IF(OR(W37="",W38="",AND(W37&lt;=TIME(12,0,0),W38&lt;=TIME(12,0,0)),AND(W37&gt;=TIME(13,0,0),W38&gt;=TIME(13,0,0))),0,VLOOKUP($D36,名簿!$B:$D,3,FALSE))</f>
        <v>4.1666666666666664E-2</v>
      </c>
      <c r="X41" s="29">
        <f>IF(OR(X37="",X38="",AND(X37&lt;=TIME(12,0,0),X38&lt;=TIME(12,0,0)),AND(X37&gt;=TIME(13,0,0),X38&gt;=TIME(13,0,0))),0,VLOOKUP($D36,名簿!$B:$D,3,FALSE))</f>
        <v>4.1666666666666664E-2</v>
      </c>
      <c r="Y41" s="29">
        <f>IF(OR(Y37="",Y38="",AND(Y37&lt;=TIME(12,0,0),Y38&lt;=TIME(12,0,0)),AND(Y37&gt;=TIME(13,0,0),Y38&gt;=TIME(13,0,0))),0,VLOOKUP($D36,名簿!$B:$D,3,FALSE))</f>
        <v>0</v>
      </c>
      <c r="Z41" s="29">
        <f>IF(OR(Z37="",Z38="",AND(Z37&lt;=TIME(12,0,0),Z38&lt;=TIME(12,0,0)),AND(Z37&gt;=TIME(13,0,0),Z38&gt;=TIME(13,0,0))),0,VLOOKUP($D36,名簿!$B:$D,3,FALSE))</f>
        <v>0</v>
      </c>
      <c r="AA41" s="29">
        <f>IF(OR(AA37="",AA38="",AND(AA37&lt;=TIME(12,0,0),AA38&lt;=TIME(12,0,0)),AND(AA37&gt;=TIME(13,0,0),AA38&gt;=TIME(13,0,0))),0,VLOOKUP($D36,名簿!$B:$D,3,FALSE))</f>
        <v>0</v>
      </c>
      <c r="AB41" s="29">
        <f>IF(OR(AB37="",AB38="",AND(AB37&lt;=TIME(12,0,0),AB38&lt;=TIME(12,0,0)),AND(AB37&gt;=TIME(13,0,0),AB38&gt;=TIME(13,0,0))),0,VLOOKUP($D36,名簿!$B:$D,3,FALSE))</f>
        <v>0</v>
      </c>
      <c r="AC41" s="29">
        <f>IF(OR(AC37="",AC38="",AND(AC37&lt;=TIME(12,0,0),AC38&lt;=TIME(12,0,0)),AND(AC37&gt;=TIME(13,0,0),AC38&gt;=TIME(13,0,0))),0,VLOOKUP($D36,名簿!$B:$D,3,FALSE))</f>
        <v>0</v>
      </c>
      <c r="AD41" s="29">
        <f>IF(OR(AD37="",AD38="",AND(AD37&lt;=TIME(12,0,0),AD38&lt;=TIME(12,0,0)),AND(AD37&gt;=TIME(13,0,0),AD38&gt;=TIME(13,0,0))),0,VLOOKUP($D36,名簿!$B:$D,3,FALSE))</f>
        <v>4.1666666666666664E-2</v>
      </c>
      <c r="AE41" s="29">
        <f>IF(OR(AE37="",AE38="",AND(AE37&lt;=TIME(12,0,0),AE38&lt;=TIME(12,0,0)),AND(AE37&gt;=TIME(13,0,0),AE38&gt;=TIME(13,0,0))),0,VLOOKUP($D36,名簿!$B:$D,3,FALSE))</f>
        <v>4.1666666666666664E-2</v>
      </c>
      <c r="AF41" s="29">
        <f>IF(OR(AF37="",AF38="",AND(AF37&lt;=TIME(12,0,0),AF38&lt;=TIME(12,0,0)),AND(AF37&gt;=TIME(13,0,0),AF38&gt;=TIME(13,0,0))),0,VLOOKUP($D36,名簿!$B:$D,3,FALSE))</f>
        <v>4.1666666666666664E-2</v>
      </c>
      <c r="AG41" s="29">
        <f>IF(OR(AG37="",AG38="",AND(AG37&lt;=TIME(12,0,0),AG38&lt;=TIME(12,0,0)),AND(AG37&gt;=TIME(13,0,0),AG38&gt;=TIME(13,0,0))),0,VLOOKUP($D36,名簿!$B:$D,3,FALSE))</f>
        <v>4.1666666666666664E-2</v>
      </c>
      <c r="AH41" s="29">
        <f>IF(OR(AH37="",AH38="",AND(AH37&lt;=TIME(12,0,0),AH38&lt;=TIME(12,0,0)),AND(AH37&gt;=TIME(13,0,0),AH38&gt;=TIME(13,0,0))),0,VLOOKUP($D36,名簿!$B:$D,3,FALSE))</f>
        <v>0</v>
      </c>
      <c r="AI41" s="29">
        <f>IF(OR(AI37="",AI38="",AND(AI37&lt;=TIME(12,0,0),AI38&lt;=TIME(12,0,0)),AND(AI37&gt;=TIME(13,0,0),AI38&gt;=TIME(13,0,0))),0,VLOOKUP($D36,名簿!$B:$D,3,FALSE))</f>
        <v>0</v>
      </c>
      <c r="AJ41" s="61"/>
      <c r="AK41" s="15"/>
      <c r="AL41" s="16"/>
      <c r="AM41" s="19"/>
    </row>
    <row r="42" spans="1:39" ht="20.100000000000001" hidden="1" customHeight="1" x14ac:dyDescent="0.15">
      <c r="C42" s="78"/>
      <c r="D42" s="46" t="s">
        <v>5</v>
      </c>
      <c r="E42" s="39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 t="str">
        <f t="shared" ref="V42:AI42" si="4">IF(OR(V37="",V38=""),"",V38-V37-V41)</f>
        <v/>
      </c>
      <c r="W42" s="30">
        <f t="shared" si="4"/>
        <v>0.2083333333333334</v>
      </c>
      <c r="X42" s="30">
        <f t="shared" si="4"/>
        <v>0.2083333333333334</v>
      </c>
      <c r="Y42" s="30">
        <f t="shared" si="4"/>
        <v>0.125</v>
      </c>
      <c r="Z42" s="30">
        <f t="shared" si="4"/>
        <v>0.125</v>
      </c>
      <c r="AA42" s="30" t="str">
        <f t="shared" si="4"/>
        <v/>
      </c>
      <c r="AB42" s="30" t="str">
        <f t="shared" si="4"/>
        <v/>
      </c>
      <c r="AC42" s="30">
        <f t="shared" si="4"/>
        <v>0.125</v>
      </c>
      <c r="AD42" s="30">
        <f t="shared" si="4"/>
        <v>0.2083333333333334</v>
      </c>
      <c r="AE42" s="30">
        <f t="shared" si="4"/>
        <v>0.2083333333333334</v>
      </c>
      <c r="AF42" s="30">
        <f t="shared" si="4"/>
        <v>0.2083333333333334</v>
      </c>
      <c r="AG42" s="30">
        <f t="shared" si="4"/>
        <v>0.2083333333333334</v>
      </c>
      <c r="AH42" s="30" t="str">
        <f t="shared" si="4"/>
        <v/>
      </c>
      <c r="AI42" s="30" t="str">
        <f t="shared" si="4"/>
        <v/>
      </c>
      <c r="AJ42" s="61"/>
      <c r="AK42" s="7" t="s">
        <v>5</v>
      </c>
      <c r="AL42" s="16">
        <f>SUM(E42:AI42)</f>
        <v>1.6250000000000007</v>
      </c>
    </row>
    <row r="43" spans="1:39" ht="20.100000000000001" customHeight="1" x14ac:dyDescent="0.15">
      <c r="C43" s="78"/>
      <c r="D43" s="47" t="s">
        <v>23</v>
      </c>
      <c r="E43" s="40"/>
      <c r="F43" s="31"/>
      <c r="G43" s="31"/>
      <c r="H43" s="31"/>
      <c r="I43" s="31">
        <v>4.1666666666666664E-2</v>
      </c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>
        <v>8.3333333333333329E-2</v>
      </c>
      <c r="Z43" s="31">
        <v>8.3333333333333329E-2</v>
      </c>
      <c r="AA43" s="31"/>
      <c r="AB43" s="31"/>
      <c r="AC43" s="31">
        <v>8.3333333333333329E-2</v>
      </c>
      <c r="AD43" s="31"/>
      <c r="AE43" s="31"/>
      <c r="AF43" s="31"/>
      <c r="AG43" s="31"/>
      <c r="AH43" s="31"/>
      <c r="AI43" s="31"/>
      <c r="AJ43" s="61"/>
      <c r="AK43" s="15" t="s">
        <v>4</v>
      </c>
      <c r="AL43" s="16">
        <f>SUM(E43:AI43)</f>
        <v>0.29166666666666663</v>
      </c>
      <c r="AM43" s="14"/>
    </row>
    <row r="44" spans="1:39" s="18" customFormat="1" ht="20.100000000000001" customHeight="1" thickBot="1" x14ac:dyDescent="0.2">
      <c r="A44" s="17"/>
      <c r="C44" s="79"/>
      <c r="D44" s="48" t="s">
        <v>24</v>
      </c>
      <c r="E44" s="41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62"/>
      <c r="AK44" s="15"/>
      <c r="AL44" s="16"/>
      <c r="AM44" s="19"/>
    </row>
    <row r="45" spans="1:39" ht="41.25" customHeight="1" x14ac:dyDescent="0.15">
      <c r="C45" s="77" t="str">
        <f>IF(D45="","",VLOOKUP(D45,名簿!$B:$C,2,FALSE))</f>
        <v>指導員</v>
      </c>
      <c r="D45" s="42" t="s">
        <v>73</v>
      </c>
      <c r="E45" s="36" t="s">
        <v>66</v>
      </c>
      <c r="F45" s="36" t="s">
        <v>70</v>
      </c>
      <c r="G45" s="36" t="s">
        <v>70</v>
      </c>
      <c r="H45" s="36" t="s">
        <v>66</v>
      </c>
      <c r="I45" s="36" t="s">
        <v>66</v>
      </c>
      <c r="J45" s="36" t="s">
        <v>66</v>
      </c>
      <c r="K45" s="36" t="s">
        <v>66</v>
      </c>
      <c r="L45" s="36" t="s">
        <v>66</v>
      </c>
      <c r="M45" s="36" t="s">
        <v>70</v>
      </c>
      <c r="N45" s="36" t="s">
        <v>70</v>
      </c>
      <c r="O45" s="36" t="s">
        <v>66</v>
      </c>
      <c r="P45" s="36" t="s">
        <v>66</v>
      </c>
      <c r="Q45" s="36" t="s">
        <v>66</v>
      </c>
      <c r="R45" s="36" t="s">
        <v>66</v>
      </c>
      <c r="S45" s="36" t="s">
        <v>66</v>
      </c>
      <c r="T45" s="36" t="s">
        <v>70</v>
      </c>
      <c r="U45" s="36" t="s">
        <v>70</v>
      </c>
      <c r="V45" s="36" t="s">
        <v>70</v>
      </c>
      <c r="W45" s="36" t="s">
        <v>66</v>
      </c>
      <c r="X45" s="36" t="s">
        <v>66</v>
      </c>
      <c r="Y45" s="36" t="s">
        <v>66</v>
      </c>
      <c r="Z45" s="36" t="s">
        <v>66</v>
      </c>
      <c r="AA45" s="36" t="s">
        <v>70</v>
      </c>
      <c r="AB45" s="36" t="s">
        <v>70</v>
      </c>
      <c r="AC45" s="36" t="s">
        <v>66</v>
      </c>
      <c r="AD45" s="36" t="s">
        <v>66</v>
      </c>
      <c r="AE45" s="36" t="s">
        <v>66</v>
      </c>
      <c r="AF45" s="36" t="s">
        <v>66</v>
      </c>
      <c r="AG45" s="36" t="s">
        <v>66</v>
      </c>
      <c r="AH45" s="36" t="s">
        <v>70</v>
      </c>
      <c r="AI45" s="36"/>
      <c r="AJ45" s="60"/>
      <c r="AK45" s="10" t="s">
        <v>15</v>
      </c>
      <c r="AL45" s="8">
        <f>COUNTIF(E45:AI45,"〇")</f>
        <v>20</v>
      </c>
      <c r="AM45" s="14"/>
    </row>
    <row r="46" spans="1:39" ht="20.100000000000001" customHeight="1" x14ac:dyDescent="0.15">
      <c r="C46" s="78"/>
      <c r="D46" s="44" t="s">
        <v>2</v>
      </c>
      <c r="E46" s="37">
        <v>0.36805555555555558</v>
      </c>
      <c r="F46" s="28"/>
      <c r="G46" s="28"/>
      <c r="H46" s="28">
        <v>0.36805555555555558</v>
      </c>
      <c r="I46" s="28">
        <v>0.36805555555555558</v>
      </c>
      <c r="J46" s="28">
        <v>0.36805555555555558</v>
      </c>
      <c r="K46" s="28">
        <v>0.36805555555555558</v>
      </c>
      <c r="L46" s="28">
        <v>0.36805555555555558</v>
      </c>
      <c r="M46" s="28"/>
      <c r="N46" s="28"/>
      <c r="O46" s="28">
        <v>0.36805555555555558</v>
      </c>
      <c r="P46" s="28">
        <v>0.36805555555555558</v>
      </c>
      <c r="Q46" s="28">
        <v>0.36805555555555558</v>
      </c>
      <c r="R46" s="28">
        <v>0.36805555555555558</v>
      </c>
      <c r="S46" s="28">
        <v>0.36805555555555558</v>
      </c>
      <c r="T46" s="28"/>
      <c r="U46" s="28"/>
      <c r="V46" s="28"/>
      <c r="W46" s="28">
        <v>0.36805555555555558</v>
      </c>
      <c r="X46" s="28">
        <v>0.36805555555555558</v>
      </c>
      <c r="Y46" s="28">
        <v>0.36805555555555558</v>
      </c>
      <c r="Z46" s="28">
        <v>0.36805555555555558</v>
      </c>
      <c r="AA46" s="28"/>
      <c r="AB46" s="28"/>
      <c r="AC46" s="28">
        <v>0.36805555555555558</v>
      </c>
      <c r="AD46" s="28">
        <v>0.36805555555555558</v>
      </c>
      <c r="AE46" s="28">
        <v>0.36805555555555558</v>
      </c>
      <c r="AF46" s="28">
        <v>0.36805555555555558</v>
      </c>
      <c r="AG46" s="28">
        <v>0.36805555555555558</v>
      </c>
      <c r="AH46" s="28"/>
      <c r="AI46" s="28"/>
      <c r="AJ46" s="61"/>
      <c r="AK46" s="10"/>
      <c r="AM46" s="14"/>
    </row>
    <row r="47" spans="1:39" ht="20.100000000000001" customHeight="1" x14ac:dyDescent="0.15">
      <c r="C47" s="78"/>
      <c r="D47" s="45" t="s">
        <v>3</v>
      </c>
      <c r="E47" s="37">
        <v>0.49305555555555558</v>
      </c>
      <c r="F47" s="28"/>
      <c r="G47" s="28"/>
      <c r="H47" s="28">
        <v>0.61805555555555558</v>
      </c>
      <c r="I47" s="28">
        <v>0.61805555555555558</v>
      </c>
      <c r="J47" s="28">
        <v>0.61805555555555558</v>
      </c>
      <c r="K47" s="28">
        <v>0.61805555555555558</v>
      </c>
      <c r="L47" s="28">
        <v>0.49305555555555558</v>
      </c>
      <c r="M47" s="28"/>
      <c r="N47" s="28"/>
      <c r="O47" s="28">
        <v>0.61805555555555558</v>
      </c>
      <c r="P47" s="28">
        <v>0.61805555555555558</v>
      </c>
      <c r="Q47" s="28">
        <v>0.61805555555555558</v>
      </c>
      <c r="R47" s="28">
        <v>0.61805555555555558</v>
      </c>
      <c r="S47" s="28">
        <v>0.49305555555555558</v>
      </c>
      <c r="T47" s="28"/>
      <c r="U47" s="28"/>
      <c r="V47" s="28"/>
      <c r="W47" s="28">
        <v>0.61805555555555558</v>
      </c>
      <c r="X47" s="28">
        <v>0.61805555555555558</v>
      </c>
      <c r="Y47" s="28">
        <v>0.61805555555555558</v>
      </c>
      <c r="Z47" s="28">
        <v>0.49305555555555558</v>
      </c>
      <c r="AA47" s="28"/>
      <c r="AB47" s="28"/>
      <c r="AC47" s="28">
        <v>0.61805555555555558</v>
      </c>
      <c r="AD47" s="28">
        <v>0.61805555555555558</v>
      </c>
      <c r="AE47" s="28">
        <v>0.61805555555555558</v>
      </c>
      <c r="AF47" s="28">
        <v>0.65972222222222221</v>
      </c>
      <c r="AG47" s="28">
        <v>0.49305555555555558</v>
      </c>
      <c r="AH47" s="28"/>
      <c r="AI47" s="28"/>
      <c r="AJ47" s="61"/>
      <c r="AK47" s="15"/>
      <c r="AL47" s="16"/>
      <c r="AM47" s="14"/>
    </row>
    <row r="48" spans="1:39" ht="20.100000000000001" customHeight="1" x14ac:dyDescent="0.15">
      <c r="C48" s="78"/>
      <c r="D48" s="43" t="s">
        <v>25</v>
      </c>
      <c r="E48" s="37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>
        <v>0.61805555555555558</v>
      </c>
      <c r="AG48" s="28"/>
      <c r="AH48" s="28"/>
      <c r="AI48" s="28"/>
      <c r="AJ48" s="61"/>
      <c r="AK48" s="10"/>
      <c r="AM48" s="14"/>
    </row>
    <row r="49" spans="1:39" ht="20.100000000000001" customHeight="1" x14ac:dyDescent="0.15">
      <c r="C49" s="78"/>
      <c r="D49" s="43" t="s">
        <v>26</v>
      </c>
      <c r="E49" s="37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>
        <v>0.65972222222222221</v>
      </c>
      <c r="AG49" s="28"/>
      <c r="AH49" s="28"/>
      <c r="AI49" s="28"/>
      <c r="AJ49" s="61"/>
      <c r="AK49" s="15"/>
      <c r="AL49" s="16"/>
      <c r="AM49" s="14"/>
    </row>
    <row r="50" spans="1:39" s="18" customFormat="1" ht="20.100000000000001" hidden="1" customHeight="1" x14ac:dyDescent="0.15">
      <c r="A50" s="17"/>
      <c r="C50" s="78"/>
      <c r="D50" s="45" t="s">
        <v>11</v>
      </c>
      <c r="E50" s="38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>
        <f>IF(OR(V46="",V47="",AND(V46&lt;=TIME(12,0,0),V47&lt;=TIME(12,0,0)),AND(V46&gt;=TIME(13,0,0),V47&gt;=TIME(13,0,0))),0,VLOOKUP($D45,名簿!$B:$D,3,FALSE))</f>
        <v>0</v>
      </c>
      <c r="W50" s="29">
        <f>IF(OR(W46="",W47="",AND(W46&lt;=TIME(12,0,0),W47&lt;=TIME(12,0,0)),AND(W46&gt;=TIME(13,0,0),W47&gt;=TIME(13,0,0))),0,VLOOKUP($D45,名簿!$B:$D,3,FALSE))</f>
        <v>4.1666666666666664E-2</v>
      </c>
      <c r="X50" s="29">
        <f>IF(OR(X46="",X47="",AND(X46&lt;=TIME(12,0,0),X47&lt;=TIME(12,0,0)),AND(X46&gt;=TIME(13,0,0),X47&gt;=TIME(13,0,0))),0,VLOOKUP($D45,名簿!$B:$D,3,FALSE))</f>
        <v>4.1666666666666664E-2</v>
      </c>
      <c r="Y50" s="29">
        <f>IF(OR(Y46="",Y47="",AND(Y46&lt;=TIME(12,0,0),Y47&lt;=TIME(12,0,0)),AND(Y46&gt;=TIME(13,0,0),Y47&gt;=TIME(13,0,0))),0,VLOOKUP($D45,名簿!$B:$D,3,FALSE))</f>
        <v>4.1666666666666664E-2</v>
      </c>
      <c r="Z50" s="29">
        <f>IF(OR(Z46="",Z47="",AND(Z46&lt;=TIME(12,0,0),Z47&lt;=TIME(12,0,0)),AND(Z46&gt;=TIME(13,0,0),Z47&gt;=TIME(13,0,0))),0,VLOOKUP($D45,名簿!$B:$D,3,FALSE))</f>
        <v>0</v>
      </c>
      <c r="AA50" s="29">
        <f>IF(OR(AA46="",AA47="",AND(AA46&lt;=TIME(12,0,0),AA47&lt;=TIME(12,0,0)),AND(AA46&gt;=TIME(13,0,0),AA47&gt;=TIME(13,0,0))),0,VLOOKUP($D45,名簿!$B:$D,3,FALSE))</f>
        <v>0</v>
      </c>
      <c r="AB50" s="29">
        <f>IF(OR(AB46="",AB47="",AND(AB46&lt;=TIME(12,0,0),AB47&lt;=TIME(12,0,0)),AND(AB46&gt;=TIME(13,0,0),AB47&gt;=TIME(13,0,0))),0,VLOOKUP($D45,名簿!$B:$D,3,FALSE))</f>
        <v>0</v>
      </c>
      <c r="AC50" s="29">
        <f>IF(OR(AC46="",AC47="",AND(AC46&lt;=TIME(12,0,0),AC47&lt;=TIME(12,0,0)),AND(AC46&gt;=TIME(13,0,0),AC47&gt;=TIME(13,0,0))),0,VLOOKUP($D45,名簿!$B:$D,3,FALSE))</f>
        <v>4.1666666666666664E-2</v>
      </c>
      <c r="AD50" s="29">
        <f>IF(OR(AD46="",AD47="",AND(AD46&lt;=TIME(12,0,0),AD47&lt;=TIME(12,0,0)),AND(AD46&gt;=TIME(13,0,0),AD47&gt;=TIME(13,0,0))),0,VLOOKUP($D45,名簿!$B:$D,3,FALSE))</f>
        <v>4.1666666666666664E-2</v>
      </c>
      <c r="AE50" s="29">
        <f>IF(OR(AE46="",AE47="",AND(AE46&lt;=TIME(12,0,0),AE47&lt;=TIME(12,0,0)),AND(AE46&gt;=TIME(13,0,0),AE47&gt;=TIME(13,0,0))),0,VLOOKUP($D45,名簿!$B:$D,3,FALSE))</f>
        <v>4.1666666666666664E-2</v>
      </c>
      <c r="AF50" s="29">
        <f>IF(OR(AF46="",AF47="",AND(AF46&lt;=TIME(12,0,0),AF47&lt;=TIME(12,0,0)),AND(AF46&gt;=TIME(13,0,0),AF47&gt;=TIME(13,0,0))),0,VLOOKUP($D45,名簿!$B:$D,3,FALSE))</f>
        <v>4.1666666666666664E-2</v>
      </c>
      <c r="AG50" s="29">
        <f>IF(OR(AG46="",AG47="",AND(AG46&lt;=TIME(12,0,0),AG47&lt;=TIME(12,0,0)),AND(AG46&gt;=TIME(13,0,0),AG47&gt;=TIME(13,0,0))),0,VLOOKUP($D45,名簿!$B:$D,3,FALSE))</f>
        <v>0</v>
      </c>
      <c r="AH50" s="29">
        <f>IF(OR(AH46="",AH47="",AND(AH46&lt;=TIME(12,0,0),AH47&lt;=TIME(12,0,0)),AND(AH46&gt;=TIME(13,0,0),AH47&gt;=TIME(13,0,0))),0,VLOOKUP($D45,名簿!$B:$D,3,FALSE))</f>
        <v>0</v>
      </c>
      <c r="AI50" s="29">
        <f>IF(OR(AI46="",AI47="",AND(AI46&lt;=TIME(12,0,0),AI47&lt;=TIME(12,0,0)),AND(AI46&gt;=TIME(13,0,0),AI47&gt;=TIME(13,0,0))),0,VLOOKUP($D45,名簿!$B:$D,3,FALSE))</f>
        <v>0</v>
      </c>
      <c r="AJ50" s="61"/>
      <c r="AK50" s="15"/>
      <c r="AL50" s="16"/>
      <c r="AM50" s="19"/>
    </row>
    <row r="51" spans="1:39" ht="20.100000000000001" hidden="1" customHeight="1" x14ac:dyDescent="0.15">
      <c r="C51" s="78"/>
      <c r="D51" s="46" t="s">
        <v>5</v>
      </c>
      <c r="E51" s="39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 t="str">
        <f t="shared" ref="V51:AI51" si="5">IF(OR(V46="",V47=""),"",V47-V46-V50)</f>
        <v/>
      </c>
      <c r="W51" s="30">
        <f t="shared" si="5"/>
        <v>0.20833333333333334</v>
      </c>
      <c r="X51" s="30">
        <f t="shared" si="5"/>
        <v>0.20833333333333334</v>
      </c>
      <c r="Y51" s="30">
        <f t="shared" si="5"/>
        <v>0.20833333333333334</v>
      </c>
      <c r="Z51" s="30">
        <f t="shared" si="5"/>
        <v>0.125</v>
      </c>
      <c r="AA51" s="30" t="str">
        <f t="shared" si="5"/>
        <v/>
      </c>
      <c r="AB51" s="30" t="str">
        <f t="shared" si="5"/>
        <v/>
      </c>
      <c r="AC51" s="30">
        <f t="shared" si="5"/>
        <v>0.20833333333333334</v>
      </c>
      <c r="AD51" s="30">
        <f t="shared" si="5"/>
        <v>0.20833333333333334</v>
      </c>
      <c r="AE51" s="30">
        <f t="shared" si="5"/>
        <v>0.20833333333333334</v>
      </c>
      <c r="AF51" s="30">
        <f t="shared" si="5"/>
        <v>0.24999999999999997</v>
      </c>
      <c r="AG51" s="30">
        <f t="shared" si="5"/>
        <v>0.125</v>
      </c>
      <c r="AH51" s="30" t="str">
        <f t="shared" si="5"/>
        <v/>
      </c>
      <c r="AI51" s="30" t="str">
        <f t="shared" si="5"/>
        <v/>
      </c>
      <c r="AJ51" s="61"/>
      <c r="AK51" s="7" t="s">
        <v>5</v>
      </c>
      <c r="AL51" s="16">
        <f>SUM(E51:AI51)</f>
        <v>1.75</v>
      </c>
    </row>
    <row r="52" spans="1:39" ht="20.100000000000001" customHeight="1" x14ac:dyDescent="0.15">
      <c r="C52" s="78"/>
      <c r="D52" s="47" t="s">
        <v>23</v>
      </c>
      <c r="E52" s="40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61"/>
      <c r="AK52" s="15" t="s">
        <v>4</v>
      </c>
      <c r="AL52" s="16">
        <f>SUM(E52:AI52)</f>
        <v>0</v>
      </c>
      <c r="AM52" s="14"/>
    </row>
    <row r="53" spans="1:39" s="18" customFormat="1" ht="20.100000000000001" customHeight="1" thickBot="1" x14ac:dyDescent="0.2">
      <c r="A53" s="17"/>
      <c r="C53" s="79"/>
      <c r="D53" s="48" t="s">
        <v>24</v>
      </c>
      <c r="E53" s="41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62"/>
      <c r="AK53" s="15"/>
      <c r="AL53" s="16"/>
      <c r="AM53" s="19"/>
    </row>
    <row r="55" spans="1:39" x14ac:dyDescent="0.15">
      <c r="G55" s="20"/>
      <c r="H55" s="21"/>
      <c r="N55" s="20"/>
      <c r="O55" s="21"/>
      <c r="U55" s="20"/>
      <c r="V55" s="21"/>
      <c r="AB55" s="20"/>
      <c r="AC55" s="21"/>
      <c r="AK55" s="13"/>
    </row>
  </sheetData>
  <sheetProtection formatCells="0" formatColumns="0" formatRows="0" selectLockedCells="1"/>
  <mergeCells count="18">
    <mergeCell ref="E1:T4"/>
    <mergeCell ref="C5:D5"/>
    <mergeCell ref="E5:G5"/>
    <mergeCell ref="N5:Q5"/>
    <mergeCell ref="R5:S5"/>
    <mergeCell ref="C45:C53"/>
    <mergeCell ref="AJ45:AJ53"/>
    <mergeCell ref="C36:C44"/>
    <mergeCell ref="AJ36:AJ44"/>
    <mergeCell ref="AJ7:AJ8"/>
    <mergeCell ref="C9:C17"/>
    <mergeCell ref="AJ9:AJ17"/>
    <mergeCell ref="C18:C26"/>
    <mergeCell ref="AJ18:AJ26"/>
    <mergeCell ref="C27:C35"/>
    <mergeCell ref="AJ27:AJ35"/>
    <mergeCell ref="C7:C8"/>
    <mergeCell ref="D7:D8"/>
  </mergeCells>
  <phoneticPr fontId="1"/>
  <conditionalFormatting sqref="E8:AI8">
    <cfRule type="expression" dxfId="13" priority="1" stopIfTrue="1">
      <formula>WEEKDAY(E8,1)=7</formula>
    </cfRule>
    <cfRule type="expression" dxfId="12" priority="2" stopIfTrue="1">
      <formula>WEEKDAY(E8,1)=1</formula>
    </cfRule>
  </conditionalFormatting>
  <dataValidations count="1">
    <dataValidation imeMode="off" allowBlank="1" showInputMessage="1" showErrorMessage="1" sqref="A1:A2" xr:uid="{BE4FFCBA-4FE8-4F12-840B-0A96778E2A75}"/>
  </dataValidations>
  <printOptions horizontalCentered="1"/>
  <pageMargins left="0.9055118110236221" right="0.51181102362204722" top="0.55118110236220474" bottom="0.55118110236220474" header="0.31496062992125984" footer="0.31496062992125984"/>
  <pageSetup paperSize="8" scale="7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4C74915-F62D-4785-A8BF-01D4FD2CEFC0}">
          <x14:formula1>
            <xm:f>名簿!$B$4:$B$28</xm:f>
          </x14:formula1>
          <xm:sqref>D9 D18 D27 D36</xm:sqref>
        </x14:dataValidation>
        <x14:dataValidation type="list" allowBlank="1" showInputMessage="1" showErrorMessage="1" xr:uid="{EED2C254-095D-4488-8ADF-9BBACB3AC606}">
          <x14:formula1>
            <xm:f>設定項目!$D$2:$D$10</xm:f>
          </x14:formula1>
          <xm:sqref>E9:AI9 E18:AI18 E27:AI27 E36:AI36 E45:AI45</xm:sqref>
        </x14:dataValidation>
        <x14:dataValidation type="list" allowBlank="1" showInputMessage="1" showErrorMessage="1" xr:uid="{19A643D9-5D49-4A85-ACFB-90F172BAAE27}">
          <x14:formula1>
            <xm:f>名簿!$B$4:$B$29</xm:f>
          </x14:formula1>
          <xm:sqref>D45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13</vt:i4>
      </vt:variant>
    </vt:vector>
  </HeadingPairs>
  <TitlesOfParts>
    <vt:vector size="28" baseType="lpstr">
      <vt:lpstr>設定項目</vt:lpstr>
      <vt:lpstr>名簿</vt:lpstr>
      <vt:lpstr>原本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  <vt:lpstr>原本!Print_Area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吉本 博幸</dc:creator>
  <cp:lastModifiedBy>sports18</cp:lastModifiedBy>
  <cp:lastPrinted>2023-12-21T05:34:05Z</cp:lastPrinted>
  <dcterms:created xsi:type="dcterms:W3CDTF">2010-02-22T11:21:00Z</dcterms:created>
  <dcterms:modified xsi:type="dcterms:W3CDTF">2024-01-18T00:15:05Z</dcterms:modified>
</cp:coreProperties>
</file>